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thplo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<sst xmlns="http://schemas.openxmlformats.org/spreadsheetml/2006/main" count="21" uniqueCount="17">
  <si>
    <t xml:space="preserve">Interference STEP#4</t>
  </si>
  <si>
    <t xml:space="preserve">Loading STEP#50</t>
  </si>
  <si>
    <t xml:space="preserve">Data Analysis </t>
  </si>
  <si>
    <t xml:space="preserve">TMP</t>
  </si>
  <si>
    <t xml:space="preserve">Theta [rad]</t>
  </si>
  <si>
    <t xml:space="preserve">Arc Length </t>
  </si>
  <si>
    <t xml:space="preserve">Comp 11 of Stress (Cylindrical)</t>
  </si>
  <si>
    <t xml:space="preserve">Comp 22 of Stress (Cylindrical)</t>
  </si>
  <si>
    <t xml:space="preserve">Comp 12 of Stress (Cylindrical)</t>
  </si>
  <si>
    <t xml:space="preserve">Friction Coefficient</t>
  </si>
  <si>
    <t xml:space="preserve">CHECK bush loosening </t>
  </si>
  <si>
    <t xml:space="preserve">x0</t>
  </si>
  <si>
    <t xml:space="preserve">y0</t>
  </si>
  <si>
    <t xml:space="preserve">x</t>
  </si>
  <si>
    <t xml:space="preserve">y</t>
  </si>
  <si>
    <t xml:space="preserve">xx</t>
  </si>
  <si>
    <t xml:space="preserve">yy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</si>
</sst>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D9D9D9"/>
      <name val="Calibri"/>
      <family val="2"/>
      <charset val="1"/>
    </font>
    <font>
      <sz val="11"/>
      <color rgb="FF2F5597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  <fill>
      <patternFill patternType="solid">
        <fgColor rgb="FFBFBFBF"/>
        <bgColor rgb="FFB3B3B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sigma_rr</c:f>
              <c:strCache>
                <c:ptCount val="1"/>
                <c:pt idx="0">
                  <c:v>sigma_rr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pathplot!$X$3:$X$131</c:f>
              <c:numCache>
                <c:formatCode>General</c:formatCode>
                <c:ptCount val="111"/>
                <c:pt idx="0">
                  <c:v>0</c:v>
                </c:pt>
                <c:pt idx="1">
                  <c:v>0.618291097875539</c:v>
                </c:pt>
                <c:pt idx="2">
                  <c:v>1.23637646773664</c:v>
                </c:pt>
                <c:pt idx="3">
                  <c:v>1.85498270200577</c:v>
                </c:pt>
                <c:pt idx="4">
                  <c:v>2.47263698685204</c:v>
                </c:pt>
                <c:pt idx="5">
                  <c:v>14.310572422211</c:v>
                </c:pt>
                <c:pt idx="6">
                  <c:v>14.9095800033887</c:v>
                </c:pt>
                <c:pt idx="7">
                  <c:v>15.5177946773525</c:v>
                </c:pt>
                <c:pt idx="8">
                  <c:v>16.1024476793685</c:v>
                </c:pt>
                <c:pt idx="9">
                  <c:v>16.6586119354408</c:v>
                </c:pt>
                <c:pt idx="10">
                  <c:v>17.2082556473627</c:v>
                </c:pt>
                <c:pt idx="11">
                  <c:v>17.6835361644799</c:v>
                </c:pt>
                <c:pt idx="12">
                  <c:v>18.1525541822237</c:v>
                </c:pt>
                <c:pt idx="13">
                  <c:v>18.5146790577474</c:v>
                </c:pt>
                <c:pt idx="14">
                  <c:v>18.8543676920032</c:v>
                </c:pt>
                <c:pt idx="15">
                  <c:v>18.9641183576333</c:v>
                </c:pt>
                <c:pt idx="16">
                  <c:v>19.0399487687078</c:v>
                </c:pt>
                <c:pt idx="17">
                  <c:v>18.9248904123827</c:v>
                </c:pt>
                <c:pt idx="18">
                  <c:v>18.7170393166274</c:v>
                </c:pt>
                <c:pt idx="19">
                  <c:v>18.4447791649022</c:v>
                </c:pt>
                <c:pt idx="20">
                  <c:v>18.3779704248554</c:v>
                </c:pt>
                <c:pt idx="21">
                  <c:v>18.402406232166</c:v>
                </c:pt>
                <c:pt idx="22">
                  <c:v>18.4712961585384</c:v>
                </c:pt>
                <c:pt idx="23">
                  <c:v>18.6500115005847</c:v>
                </c:pt>
                <c:pt idx="24">
                  <c:v>18.8342578483259</c:v>
                </c:pt>
                <c:pt idx="25">
                  <c:v>19.0379949646086</c:v>
                </c:pt>
                <c:pt idx="26">
                  <c:v>19.2279141865053</c:v>
                </c:pt>
                <c:pt idx="27">
                  <c:v>19.4244442063687</c:v>
                </c:pt>
                <c:pt idx="28">
                  <c:v>19.6065017399998</c:v>
                </c:pt>
                <c:pt idx="29">
                  <c:v>19.785592653765</c:v>
                </c:pt>
                <c:pt idx="30">
                  <c:v>19.9509382959028</c:v>
                </c:pt>
                <c:pt idx="31">
                  <c:v>20.1101326379515</c:v>
                </c:pt>
                <c:pt idx="32">
                  <c:v>20.2571793308029</c:v>
                </c:pt>
                <c:pt idx="33">
                  <c:v>20.3960481033132</c:v>
                </c:pt>
                <c:pt idx="34">
                  <c:v>20.5243079950324</c:v>
                </c:pt>
                <c:pt idx="35">
                  <c:v>20.6432641196824</c:v>
                </c:pt>
                <c:pt idx="36">
                  <c:v>20.753011111079</c:v>
                </c:pt>
                <c:pt idx="37">
                  <c:v>20.8526595773323</c:v>
                </c:pt>
                <c:pt idx="38">
                  <c:v>20.9442454733772</c:v>
                </c:pt>
                <c:pt idx="39">
                  <c:v>21.0251918476948</c:v>
                </c:pt>
                <c:pt idx="40">
                  <c:v>21.0989470140119</c:v>
                </c:pt>
                <c:pt idx="41">
                  <c:v>21.1617106666846</c:v>
                </c:pt>
                <c:pt idx="42">
                  <c:v>21.2178384529764</c:v>
                </c:pt>
                <c:pt idx="43">
                  <c:v>21.2628309106637</c:v>
                </c:pt>
                <c:pt idx="44">
                  <c:v>21.3014205619879</c:v>
                </c:pt>
                <c:pt idx="45">
                  <c:v>21.3289416861994</c:v>
                </c:pt>
                <c:pt idx="46">
                  <c:v>21.3499325</c:v>
                </c:pt>
                <c:pt idx="47">
                  <c:v>21.3601697780484</c:v>
                </c:pt>
                <c:pt idx="48">
                  <c:v>21.3634232869205</c:v>
                </c:pt>
                <c:pt idx="49">
                  <c:v>21.3565213626164</c:v>
                </c:pt>
                <c:pt idx="50">
                  <c:v>21.3418583736143</c:v>
                </c:pt>
                <c:pt idx="51">
                  <c:v>21.3176242391724</c:v>
                </c:pt>
                <c:pt idx="52">
                  <c:v>21.2844176096303</c:v>
                </c:pt>
                <c:pt idx="53">
                  <c:v>21.2419874137378</c:v>
                </c:pt>
                <c:pt idx="54">
                  <c:v>21.1938749429454</c:v>
                </c:pt>
                <c:pt idx="55">
                  <c:v>21.1294760286455</c:v>
                </c:pt>
                <c:pt idx="56">
                  <c:v>21.0613500953757</c:v>
                </c:pt>
                <c:pt idx="57">
                  <c:v>20.9785714507333</c:v>
                </c:pt>
                <c:pt idx="58">
                  <c:v>20.8878759444363</c:v>
                </c:pt>
                <c:pt idx="59">
                  <c:v>20.7842389617441</c:v>
                </c:pt>
                <c:pt idx="60">
                  <c:v>20.6679514678406</c:v>
                </c:pt>
                <c:pt idx="61">
                  <c:v>20.5400977043304</c:v>
                </c:pt>
                <c:pt idx="62">
                  <c:v>20.3944420460872</c:v>
                </c:pt>
                <c:pt idx="63">
                  <c:v>20.2380757441968</c:v>
                </c:pt>
                <c:pt idx="64">
                  <c:v>20.0590132424399</c:v>
                </c:pt>
                <c:pt idx="65">
                  <c:v>19.8702486588921</c:v>
                </c:pt>
                <c:pt idx="66">
                  <c:v>19.6552030547592</c:v>
                </c:pt>
                <c:pt idx="67">
                  <c:v>19.4325313427701</c:v>
                </c:pt>
                <c:pt idx="68">
                  <c:v>19.1823121100635</c:v>
                </c:pt>
                <c:pt idx="69">
                  <c:v>18.9280052858953</c:v>
                </c:pt>
                <c:pt idx="70">
                  <c:v>18.6473452982252</c:v>
                </c:pt>
                <c:pt idx="71">
                  <c:v>18.3666763450578</c:v>
                </c:pt>
                <c:pt idx="72">
                  <c:v>18.0623271540256</c:v>
                </c:pt>
                <c:pt idx="73">
                  <c:v>17.7607382618551</c:v>
                </c:pt>
                <c:pt idx="74">
                  <c:v>17.4386042881958</c:v>
                </c:pt>
                <c:pt idx="75">
                  <c:v>17.1206237738509</c:v>
                </c:pt>
                <c:pt idx="76">
                  <c:v>16.7862377420764</c:v>
                </c:pt>
                <c:pt idx="77">
                  <c:v>16.4534001461105</c:v>
                </c:pt>
                <c:pt idx="78">
                  <c:v>16.0851611137348</c:v>
                </c:pt>
                <c:pt idx="79">
                  <c:v>15.7261203628824</c:v>
                </c:pt>
                <c:pt idx="80">
                  <c:v>15.3592967853069</c:v>
                </c:pt>
                <c:pt idx="81">
                  <c:v>14.9775698654778</c:v>
                </c:pt>
                <c:pt idx="82">
                  <c:v>14.5860035365396</c:v>
                </c:pt>
                <c:pt idx="83">
                  <c:v>14.1809166670776</c:v>
                </c:pt>
                <c:pt idx="84">
                  <c:v>13.7662786755331</c:v>
                </c:pt>
                <c:pt idx="85">
                  <c:v>13.3382745895113</c:v>
                </c:pt>
                <c:pt idx="86">
                  <c:v>12.8999989961293</c:v>
                </c:pt>
                <c:pt idx="87">
                  <c:v>12.4498660814253</c:v>
                </c:pt>
                <c:pt idx="88">
                  <c:v>11.9888537596422</c:v>
                </c:pt>
                <c:pt idx="89">
                  <c:v>11.5178824228467</c:v>
                </c:pt>
                <c:pt idx="90">
                  <c:v>11.0354606584102</c:v>
                </c:pt>
                <c:pt idx="91">
                  <c:v>10.5450683508018</c:v>
                </c:pt>
                <c:pt idx="92">
                  <c:v>10.0428191429415</c:v>
                </c:pt>
                <c:pt idx="93">
                  <c:v>9.53436445469271</c:v>
                </c:pt>
                <c:pt idx="94">
                  <c:v>9.01394005999117</c:v>
                </c:pt>
                <c:pt idx="95">
                  <c:v>8.48875470286043</c:v>
                </c:pt>
                <c:pt idx="96">
                  <c:v>7.95191112580856</c:v>
                </c:pt>
                <c:pt idx="97">
                  <c:v>7.41150904764</c:v>
                </c:pt>
                <c:pt idx="98">
                  <c:v>6.8603304345809</c:v>
                </c:pt>
                <c:pt idx="99">
                  <c:v>6.30672520269181</c:v>
                </c:pt>
                <c:pt idx="100">
                  <c:v>5.74383763035485</c:v>
                </c:pt>
                <c:pt idx="101">
                  <c:v>5.17974503089355</c:v>
                </c:pt>
                <c:pt idx="102">
                  <c:v>4.60840115127796</c:v>
                </c:pt>
                <c:pt idx="103">
                  <c:v>4.03712652394462</c:v>
                </c:pt>
                <c:pt idx="104">
                  <c:v>3.46088221612611</c:v>
                </c:pt>
                <c:pt idx="105">
                  <c:v>2.88576210795534</c:v>
                </c:pt>
                <c:pt idx="106">
                  <c:v>2.30778360031885</c:v>
                </c:pt>
                <c:pt idx="107">
                  <c:v>1.73134777913642</c:v>
                </c:pt>
                <c:pt idx="108">
                  <c:v>1.15362032664473</c:v>
                </c:pt>
                <c:pt idx="109">
                  <c:v>0.576979890795009</c:v>
                </c:pt>
                <c:pt idx="110">
                  <c:v>2.87764620820433E-015</c:v>
                </c:pt>
              </c:numCache>
            </c:numRef>
          </c:xVal>
          <c:yVal>
            <c:numRef>
              <c:f>pathplot!$Y$3:$Y$131</c:f>
              <c:numCache>
                <c:formatCode>General</c:formatCode>
                <c:ptCount val="111"/>
                <c:pt idx="0">
                  <c:v>25.185845</c:v>
                </c:pt>
                <c:pt idx="1">
                  <c:v>25.1863870457617</c:v>
                </c:pt>
                <c:pt idx="2">
                  <c:v>25.1670211613092</c:v>
                </c:pt>
                <c:pt idx="3">
                  <c:v>25.1473869413774</c:v>
                </c:pt>
                <c:pt idx="4">
                  <c:v>25.1051046342125</c:v>
                </c:pt>
                <c:pt idx="5">
                  <c:v>22.5988634009635</c:v>
                </c:pt>
                <c:pt idx="6">
                  <c:v>22.3137633519937</c:v>
                </c:pt>
                <c:pt idx="7">
                  <c:v>22.0335755046618</c:v>
                </c:pt>
                <c:pt idx="8">
                  <c:v>21.7116373207148</c:v>
                </c:pt>
                <c:pt idx="9">
                  <c:v>21.346038483051</c:v>
                </c:pt>
                <c:pt idx="10">
                  <c:v>20.9683201755307</c:v>
                </c:pt>
                <c:pt idx="11">
                  <c:v>20.5001327990134</c:v>
                </c:pt>
                <c:pt idx="12">
                  <c:v>20.0282571653735</c:v>
                </c:pt>
                <c:pt idx="13">
                  <c:v>19.4465755519414</c:v>
                </c:pt>
                <c:pt idx="14">
                  <c:v>18.8543676920032</c:v>
                </c:pt>
                <c:pt idx="15">
                  <c:v>18.0553416238708</c:v>
                </c:pt>
                <c:pt idx="16">
                  <c:v>17.2568036647879</c:v>
                </c:pt>
                <c:pt idx="17">
                  <c:v>16.32472273703</c:v>
                </c:pt>
                <c:pt idx="18">
                  <c:v>15.3606771942623</c:v>
                </c:pt>
                <c:pt idx="19">
                  <c:v>14.3944469409152</c:v>
                </c:pt>
                <c:pt idx="20">
                  <c:v>13.6300318049653</c:v>
                </c:pt>
                <c:pt idx="21">
                  <c:v>12.9604367398094</c:v>
                </c:pt>
                <c:pt idx="22">
                  <c:v>12.3421255078162</c:v>
                </c:pt>
                <c:pt idx="23">
                  <c:v>11.8099895343766</c:v>
                </c:pt>
                <c:pt idx="24">
                  <c:v>11.2888197173043</c:v>
                </c:pt>
                <c:pt idx="25">
                  <c:v>10.7848909334663</c:v>
                </c:pt>
                <c:pt idx="26">
                  <c:v>10.2775342537933</c:v>
                </c:pt>
                <c:pt idx="27">
                  <c:v>9.77744355559748</c:v>
                </c:pt>
                <c:pt idx="28">
                  <c:v>9.27318470147178</c:v>
                </c:pt>
                <c:pt idx="29">
                  <c:v>8.77035003767705</c:v>
                </c:pt>
                <c:pt idx="30">
                  <c:v>8.2639492242317</c:v>
                </c:pt>
                <c:pt idx="31">
                  <c:v>7.75733417181603</c:v>
                </c:pt>
                <c:pt idx="32">
                  <c:v>7.24813466225561</c:v>
                </c:pt>
                <c:pt idx="33">
                  <c:v>6.73794416750322</c:v>
                </c:pt>
                <c:pt idx="34">
                  <c:v>6.22598076362873</c:v>
                </c:pt>
                <c:pt idx="35">
                  <c:v>5.71276055926847</c:v>
                </c:pt>
                <c:pt idx="36">
                  <c:v>5.19835866803056</c:v>
                </c:pt>
                <c:pt idx="37">
                  <c:v>4.68262129732371</c:v>
                </c:pt>
                <c:pt idx="38">
                  <c:v>4.16606945009015</c:v>
                </c:pt>
                <c:pt idx="39">
                  <c:v>3.6482168631313</c:v>
                </c:pt>
                <c:pt idx="40">
                  <c:v>3.12973314134272</c:v>
                </c:pt>
                <c:pt idx="41">
                  <c:v>2.61004806726489</c:v>
                </c:pt>
                <c:pt idx="42">
                  <c:v>2.08977468543925</c:v>
                </c:pt>
                <c:pt idx="43">
                  <c:v>1.56844063468307</c:v>
                </c:pt>
                <c:pt idx="44">
                  <c:v>1.04647168782502</c:v>
                </c:pt>
                <c:pt idx="45">
                  <c:v>0.523596129437815</c:v>
                </c:pt>
                <c:pt idx="46">
                  <c:v>1.30730632490685E-015</c:v>
                </c:pt>
                <c:pt idx="47">
                  <c:v>-0.524362736063797</c:v>
                </c:pt>
                <c:pt idx="48">
                  <c:v>-1.04951768637808</c:v>
                </c:pt>
                <c:pt idx="49">
                  <c:v>-1.57535165761044</c:v>
                </c:pt>
                <c:pt idx="50">
                  <c:v>-2.10198958146712</c:v>
                </c:pt>
                <c:pt idx="51">
                  <c:v>-2.62927817228531</c:v>
                </c:pt>
                <c:pt idx="52">
                  <c:v>-3.1572451053031</c:v>
                </c:pt>
                <c:pt idx="53">
                  <c:v>-3.68583446232467</c:v>
                </c:pt>
                <c:pt idx="54">
                  <c:v>-4.21572383884969</c:v>
                </c:pt>
                <c:pt idx="55">
                  <c:v>-4.74478251016862</c:v>
                </c:pt>
                <c:pt idx="56">
                  <c:v>-5.27559356291551</c:v>
                </c:pt>
                <c:pt idx="57">
                  <c:v>-5.80555259472156</c:v>
                </c:pt>
                <c:pt idx="58">
                  <c:v>-6.33626789534632</c:v>
                </c:pt>
                <c:pt idx="59">
                  <c:v>-6.86618510502179</c:v>
                </c:pt>
                <c:pt idx="60">
                  <c:v>-7.39511128304429</c:v>
                </c:pt>
                <c:pt idx="61">
                  <c:v>-7.92318999992799</c:v>
                </c:pt>
                <c:pt idx="62">
                  <c:v>-8.4476544925214</c:v>
                </c:pt>
                <c:pt idx="63">
                  <c:v>-8.97092199721659</c:v>
                </c:pt>
                <c:pt idx="64">
                  <c:v>-9.48720670281158</c:v>
                </c:pt>
                <c:pt idx="65">
                  <c:v>-10.0018426593799</c:v>
                </c:pt>
                <c:pt idx="66">
                  <c:v>-10.5059249121428</c:v>
                </c:pt>
                <c:pt idx="67">
                  <c:v>-11.0083930310174</c:v>
                </c:pt>
                <c:pt idx="68">
                  <c:v>-11.4974354134595</c:v>
                </c:pt>
                <c:pt idx="69">
                  <c:v>-11.9860271574653</c:v>
                </c:pt>
                <c:pt idx="70">
                  <c:v>-12.459757782179</c:v>
                </c:pt>
                <c:pt idx="71">
                  <c:v>-12.9352729141801</c:v>
                </c:pt>
                <c:pt idx="72">
                  <c:v>-13.3959348007273</c:v>
                </c:pt>
                <c:pt idx="73">
                  <c:v>-13.8606161806606</c:v>
                </c:pt>
                <c:pt idx="74">
                  <c:v>-14.311492680976</c:v>
                </c:pt>
                <c:pt idx="75">
                  <c:v>-14.7683516312596</c:v>
                </c:pt>
                <c:pt idx="76">
                  <c:v>-15.2141590560133</c:v>
                </c:pt>
                <c:pt idx="77">
                  <c:v>-15.6649391714378</c:v>
                </c:pt>
                <c:pt idx="78">
                  <c:v>-16.0851611137348</c:v>
                </c:pt>
                <c:pt idx="79">
                  <c:v>-16.5176607610569</c:v>
                </c:pt>
                <c:pt idx="80">
                  <c:v>-16.9463725494159</c:v>
                </c:pt>
                <c:pt idx="81">
                  <c:v>-17.3631658505914</c:v>
                </c:pt>
                <c:pt idx="82">
                  <c:v>-17.7730967335122</c:v>
                </c:pt>
                <c:pt idx="83">
                  <c:v>-18.1711654052266</c:v>
                </c:pt>
                <c:pt idx="84">
                  <c:v>-18.561678063517</c:v>
                </c:pt>
                <c:pt idx="85">
                  <c:v>-18.9388947579535</c:v>
                </c:pt>
                <c:pt idx="86">
                  <c:v>-19.3062128359861</c:v>
                </c:pt>
                <c:pt idx="87">
                  <c:v>-19.6604869905651</c:v>
                </c:pt>
                <c:pt idx="88">
                  <c:v>-20.002194088444</c:v>
                </c:pt>
                <c:pt idx="89">
                  <c:v>-20.3319058970431</c:v>
                </c:pt>
                <c:pt idx="90">
                  <c:v>-20.6458947553641</c:v>
                </c:pt>
                <c:pt idx="91">
                  <c:v>-20.9494527549821</c:v>
                </c:pt>
                <c:pt idx="92">
                  <c:v>-21.2337570467387</c:v>
                </c:pt>
                <c:pt idx="93">
                  <c:v>-21.509181560905</c:v>
                </c:pt>
                <c:pt idx="94">
                  <c:v>-21.7615763432488</c:v>
                </c:pt>
                <c:pt idx="95">
                  <c:v>-22.0062690641563</c:v>
                </c:pt>
                <c:pt idx="96">
                  <c:v>-22.2241027801189</c:v>
                </c:pt>
                <c:pt idx="97">
                  <c:v>-22.4349580963984</c:v>
                </c:pt>
                <c:pt idx="98">
                  <c:v>-22.6154786101471</c:v>
                </c:pt>
                <c:pt idx="99">
                  <c:v>-22.7895765521277</c:v>
                </c:pt>
                <c:pt idx="100">
                  <c:v>-22.9306851980162</c:v>
                </c:pt>
                <c:pt idx="101">
                  <c:v>-23.0664520934746</c:v>
                </c:pt>
                <c:pt idx="102">
                  <c:v>-23.1679971033779</c:v>
                </c:pt>
                <c:pt idx="103">
                  <c:v>-23.2665334501245</c:v>
                </c:pt>
                <c:pt idx="104">
                  <c:v>-23.3313727407613</c:v>
                </c:pt>
                <c:pt idx="105">
                  <c:v>-23.3971410516691</c:v>
                </c:pt>
                <c:pt idx="106">
                  <c:v>-23.4313201117667</c:v>
                </c:pt>
                <c:pt idx="107">
                  <c:v>-23.4713091852338</c:v>
                </c:pt>
                <c:pt idx="108">
                  <c:v>-23.482481210544</c:v>
                </c:pt>
                <c:pt idx="109">
                  <c:v>-23.5035550359964</c:v>
                </c:pt>
                <c:pt idx="110">
                  <c:v>-23.4977645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tau_rt</c:f>
              <c:strCache>
                <c:ptCount val="1"/>
                <c:pt idx="0">
                  <c:v>tau_rt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diamond"/>
            <c:size val="8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pathplot!$Z$3:$Z$131</c:f>
              <c:numCache>
                <c:formatCode>General</c:formatCode>
                <c:ptCount val="111"/>
                <c:pt idx="0">
                  <c:v>0</c:v>
                </c:pt>
                <c:pt idx="1">
                  <c:v>0.492003970668175</c:v>
                </c:pt>
                <c:pt idx="2">
                  <c:v>0.985896547757313</c:v>
                </c:pt>
                <c:pt idx="3">
                  <c:v>1.48166220370619</c:v>
                </c:pt>
                <c:pt idx="4">
                  <c:v>1.97912651547473</c:v>
                </c:pt>
                <c:pt idx="5">
                  <c:v>12.5224763897382</c:v>
                </c:pt>
                <c:pt idx="6">
                  <c:v>13.2046767015796</c:v>
                </c:pt>
                <c:pt idx="7">
                  <c:v>13.9371364026925</c:v>
                </c:pt>
                <c:pt idx="8">
                  <c:v>14.672859898604</c:v>
                </c:pt>
                <c:pt idx="9">
                  <c:v>15.465863342868</c:v>
                </c:pt>
                <c:pt idx="10">
                  <c:v>16.2703189073764</c:v>
                </c:pt>
                <c:pt idx="11">
                  <c:v>17.1282485753316</c:v>
                </c:pt>
                <c:pt idx="12">
                  <c:v>18.0210162319393</c:v>
                </c:pt>
                <c:pt idx="13">
                  <c:v>18.9727895921328</c:v>
                </c:pt>
                <c:pt idx="14">
                  <c:v>19.9697053331606</c:v>
                </c:pt>
                <c:pt idx="15">
                  <c:v>20.9437139089671</c:v>
                </c:pt>
                <c:pt idx="16">
                  <c:v>22.0557922649877</c:v>
                </c:pt>
                <c:pt idx="17">
                  <c:v>22.7605917527089</c:v>
                </c:pt>
                <c:pt idx="18">
                  <c:v>23.5218318981418</c:v>
                </c:pt>
                <c:pt idx="19">
                  <c:v>23.5188829372966</c:v>
                </c:pt>
                <c:pt idx="20">
                  <c:v>23.5792703874735</c:v>
                </c:pt>
                <c:pt idx="21">
                  <c:v>23.3928619381063</c:v>
                </c:pt>
                <c:pt idx="22">
                  <c:v>23.2983993587</c:v>
                </c:pt>
                <c:pt idx="23">
                  <c:v>23.2629095906974</c:v>
                </c:pt>
                <c:pt idx="24">
                  <c:v>23.2442213887889</c:v>
                </c:pt>
                <c:pt idx="25">
                  <c:v>23.2365377954479</c:v>
                </c:pt>
                <c:pt idx="26">
                  <c:v>23.2325641077456</c:v>
                </c:pt>
                <c:pt idx="27">
                  <c:v>23.1985965474485</c:v>
                </c:pt>
                <c:pt idx="28">
                  <c:v>23.1651028879701</c:v>
                </c:pt>
                <c:pt idx="29">
                  <c:v>23.0832316584309</c:v>
                </c:pt>
                <c:pt idx="30">
                  <c:v>23.0011396511584</c:v>
                </c:pt>
                <c:pt idx="31">
                  <c:v>22.8675269972783</c:v>
                </c:pt>
                <c:pt idx="32">
                  <c:v>22.7321041594365</c:v>
                </c:pt>
                <c:pt idx="33">
                  <c:v>22.5486410818351</c:v>
                </c:pt>
                <c:pt idx="34">
                  <c:v>22.3608505308643</c:v>
                </c:pt>
                <c:pt idx="35">
                  <c:v>22.1317818224035</c:v>
                </c:pt>
                <c:pt idx="36">
                  <c:v>21.8950423767739</c:v>
                </c:pt>
                <c:pt idx="37">
                  <c:v>21.6252438797665</c:v>
                </c:pt>
                <c:pt idx="38">
                  <c:v>21.3438073374345</c:v>
                </c:pt>
                <c:pt idx="39">
                  <c:v>21.0381322440885</c:v>
                </c:pt>
                <c:pt idx="40">
                  <c:v>20.7164691993335</c:v>
                </c:pt>
                <c:pt idx="41">
                  <c:v>20.3795504042803</c:v>
                </c:pt>
                <c:pt idx="42">
                  <c:v>20.0220386730093</c:v>
                </c:pt>
                <c:pt idx="43">
                  <c:v>20.2333665673749</c:v>
                </c:pt>
                <c:pt idx="44">
                  <c:v>20.6826816277087</c:v>
                </c:pt>
                <c:pt idx="45">
                  <c:v>21.1053419130595</c:v>
                </c:pt>
                <c:pt idx="46">
                  <c:v>21.5340261875</c:v>
                </c:pt>
                <c:pt idx="47">
                  <c:v>21.9273013921493</c:v>
                </c:pt>
                <c:pt idx="48">
                  <c:v>22.3314113155246</c:v>
                </c:pt>
                <c:pt idx="49">
                  <c:v>22.6915592915352</c:v>
                </c:pt>
                <c:pt idx="50">
                  <c:v>23.0674219966344</c:v>
                </c:pt>
                <c:pt idx="51">
                  <c:v>23.3905811217192</c:v>
                </c:pt>
                <c:pt idx="52">
                  <c:v>23.7368460530492</c:v>
                </c:pt>
                <c:pt idx="53">
                  <c:v>24.0155521733411</c:v>
                </c:pt>
                <c:pt idx="54">
                  <c:v>24.3280896713426</c:v>
                </c:pt>
                <c:pt idx="55">
                  <c:v>24.5652012914219</c:v>
                </c:pt>
                <c:pt idx="56">
                  <c:v>24.8334592058915</c:v>
                </c:pt>
                <c:pt idx="57">
                  <c:v>25.0234951989181</c:v>
                </c:pt>
                <c:pt idx="58">
                  <c:v>25.2465206264664</c:v>
                </c:pt>
                <c:pt idx="59">
                  <c:v>25.379491315458</c:v>
                </c:pt>
                <c:pt idx="60">
                  <c:v>25.5494627152346</c:v>
                </c:pt>
                <c:pt idx="61">
                  <c:v>25.6141081858213</c:v>
                </c:pt>
                <c:pt idx="62">
                  <c:v>25.7182323491246</c:v>
                </c:pt>
                <c:pt idx="63">
                  <c:v>25.6985919741719</c:v>
                </c:pt>
                <c:pt idx="64">
                  <c:v>25.7178309628814</c:v>
                </c:pt>
                <c:pt idx="65">
                  <c:v>25.5934056674103</c:v>
                </c:pt>
                <c:pt idx="66">
                  <c:v>25.5026531217642</c:v>
                </c:pt>
                <c:pt idx="67">
                  <c:v>25.2517253912918</c:v>
                </c:pt>
                <c:pt idx="68">
                  <c:v>25.0239188577751</c:v>
                </c:pt>
                <c:pt idx="69">
                  <c:v>24.6301562281362</c:v>
                </c:pt>
                <c:pt idx="70">
                  <c:v>24.2449579027099</c:v>
                </c:pt>
                <c:pt idx="71">
                  <c:v>23.7056385332405</c:v>
                </c:pt>
                <c:pt idx="72">
                  <c:v>23.1591896306589</c:v>
                </c:pt>
                <c:pt idx="73">
                  <c:v>22.4890690635847</c:v>
                </c:pt>
                <c:pt idx="74">
                  <c:v>21.798862270077</c:v>
                </c:pt>
                <c:pt idx="75">
                  <c:v>21.0301086657963</c:v>
                </c:pt>
                <c:pt idx="76">
                  <c:v>20.2249566270514</c:v>
                </c:pt>
                <c:pt idx="77">
                  <c:v>19.4079200407904</c:v>
                </c:pt>
                <c:pt idx="78">
                  <c:v>18.5589526209591</c:v>
                </c:pt>
                <c:pt idx="79">
                  <c:v>17.6950106193181</c:v>
                </c:pt>
                <c:pt idx="80">
                  <c:v>16.8279222758797</c:v>
                </c:pt>
                <c:pt idx="81">
                  <c:v>16.0007452511811</c:v>
                </c:pt>
                <c:pt idx="82">
                  <c:v>15.1508331784703</c:v>
                </c:pt>
                <c:pt idx="83">
                  <c:v>14.3686568171578</c:v>
                </c:pt>
                <c:pt idx="84">
                  <c:v>13.5711672346163</c:v>
                </c:pt>
                <c:pt idx="85">
                  <c:v>12.8502720081966</c:v>
                </c:pt>
                <c:pt idx="86">
                  <c:v>12.1198498439071</c:v>
                </c:pt>
                <c:pt idx="87">
                  <c:v>11.4665393492965</c:v>
                </c:pt>
                <c:pt idx="88">
                  <c:v>10.8080551544209</c:v>
                </c:pt>
                <c:pt idx="89">
                  <c:v>10.2204220137442</c:v>
                </c:pt>
                <c:pt idx="90">
                  <c:v>9.63006506704522</c:v>
                </c:pt>
                <c:pt idx="91">
                  <c:v>9.09959166979602</c:v>
                </c:pt>
                <c:pt idx="92">
                  <c:v>8.56717582906535</c:v>
                </c:pt>
                <c:pt idx="93">
                  <c:v>8.12911674839224</c:v>
                </c:pt>
                <c:pt idx="94">
                  <c:v>7.71573849606157</c:v>
                </c:pt>
                <c:pt idx="95">
                  <c:v>7.26316792500847</c:v>
                </c:pt>
                <c:pt idx="96">
                  <c:v>6.80505435404956</c:v>
                </c:pt>
                <c:pt idx="97">
                  <c:v>6.32466953712457</c:v>
                </c:pt>
                <c:pt idx="98">
                  <c:v>5.84052507202634</c:v>
                </c:pt>
                <c:pt idx="99">
                  <c:v>5.34900704378259</c:v>
                </c:pt>
                <c:pt idx="100">
                  <c:v>4.86428956954541</c:v>
                </c:pt>
                <c:pt idx="101">
                  <c:v>4.39988217590996</c:v>
                </c:pt>
                <c:pt idx="102">
                  <c:v>3.93237035097324</c:v>
                </c:pt>
                <c:pt idx="103">
                  <c:v>3.45182973918246</c:v>
                </c:pt>
                <c:pt idx="104">
                  <c:v>2.9696566498528</c:v>
                </c:pt>
                <c:pt idx="105">
                  <c:v>2.47637883011317</c:v>
                </c:pt>
                <c:pt idx="106">
                  <c:v>1.98332270460292</c:v>
                </c:pt>
                <c:pt idx="107">
                  <c:v>1.48486218360066</c:v>
                </c:pt>
                <c:pt idx="108">
                  <c:v>0.988413936022756</c:v>
                </c:pt>
                <c:pt idx="109">
                  <c:v>0.492548792079759</c:v>
                </c:pt>
                <c:pt idx="110">
                  <c:v>2.45302602323085E-015</c:v>
                </c:pt>
              </c:numCache>
            </c:numRef>
          </c:xVal>
          <c:yVal>
            <c:numRef>
              <c:f>pathplot!$AA$3:$AA$131</c:f>
              <c:numCache>
                <c:formatCode>General</c:formatCode>
                <c:ptCount val="111"/>
                <c:pt idx="0">
                  <c:v>20.03726046875</c:v>
                </c:pt>
                <c:pt idx="1">
                  <c:v>20.0420198121544</c:v>
                </c:pt>
                <c:pt idx="2">
                  <c:v>20.0683852594606</c:v>
                </c:pt>
                <c:pt idx="3">
                  <c:v>20.0864044245399</c:v>
                </c:pt>
                <c:pt idx="4">
                  <c:v>20.0944087302495</c:v>
                </c:pt>
                <c:pt idx="5">
                  <c:v>19.7751511976039</c:v>
                </c:pt>
                <c:pt idx="6">
                  <c:v>19.7621952457187</c:v>
                </c:pt>
                <c:pt idx="7">
                  <c:v>19.7892131989395</c:v>
                </c:pt>
                <c:pt idx="8">
                  <c:v>19.7840613377261</c:v>
                </c:pt>
                <c:pt idx="9">
                  <c:v>19.8176724069136</c:v>
                </c:pt>
                <c:pt idx="10">
                  <c:v>19.8254409510789</c:v>
                </c:pt>
                <c:pt idx="11">
                  <c:v>19.8564001646974</c:v>
                </c:pt>
                <c:pt idx="12">
                  <c:v>19.8831274018782</c:v>
                </c:pt>
                <c:pt idx="13">
                  <c:v>19.9277440934148</c:v>
                </c:pt>
                <c:pt idx="14">
                  <c:v>19.9697053331606</c:v>
                </c:pt>
                <c:pt idx="15">
                  <c:v>19.9400732671977</c:v>
                </c:pt>
                <c:pt idx="16">
                  <c:v>19.990204879846</c:v>
                </c:pt>
                <c:pt idx="17">
                  <c:v>19.6334214675606</c:v>
                </c:pt>
                <c:pt idx="18">
                  <c:v>19.303868560242</c:v>
                </c:pt>
                <c:pt idx="19">
                  <c:v>18.3543163907707</c:v>
                </c:pt>
                <c:pt idx="20">
                  <c:v>17.4875787635657</c:v>
                </c:pt>
                <c:pt idx="21">
                  <c:v>16.4751121938599</c:v>
                </c:pt>
                <c:pt idx="22">
                  <c:v>15.5674927491961</c:v>
                </c:pt>
                <c:pt idx="23">
                  <c:v>14.7310750342793</c:v>
                </c:pt>
                <c:pt idx="24">
                  <c:v>13.9320501418361</c:v>
                </c:pt>
                <c:pt idx="25">
                  <c:v>13.1633360688004</c:v>
                </c:pt>
                <c:pt idx="26">
                  <c:v>12.4180642322807</c:v>
                </c:pt>
                <c:pt idx="27">
                  <c:v>11.6771921966955</c:v>
                </c:pt>
                <c:pt idx="28">
                  <c:v>10.9562776959081</c:v>
                </c:pt>
                <c:pt idx="29">
                  <c:v>10.2320928762629</c:v>
                </c:pt>
                <c:pt idx="30">
                  <c:v>9.52738399354738</c:v>
                </c:pt>
                <c:pt idx="31">
                  <c:v>8.8209785482043</c:v>
                </c:pt>
                <c:pt idx="32">
                  <c:v>8.13367692576406</c:v>
                </c:pt>
                <c:pt idx="33">
                  <c:v>7.44906483319159</c:v>
                </c:pt>
                <c:pt idx="34">
                  <c:v>6.78308985117716</c:v>
                </c:pt>
                <c:pt idx="35">
                  <c:v>6.12468888487519</c:v>
                </c:pt>
                <c:pt idx="36">
                  <c:v>5.48442260821792</c:v>
                </c:pt>
                <c:pt idx="37">
                  <c:v>4.85611090401586</c:v>
                </c:pt>
                <c:pt idx="38">
                  <c:v>4.2455472463844</c:v>
                </c:pt>
                <c:pt idx="39">
                  <c:v>3.65046223490632</c:v>
                </c:pt>
                <c:pt idx="40">
                  <c:v>3.07299791699089</c:v>
                </c:pt>
                <c:pt idx="41">
                  <c:v>2.5135778001237</c:v>
                </c:pt>
                <c:pt idx="42">
                  <c:v>1.97199868697611</c:v>
                </c:pt>
                <c:pt idx="43">
                  <c:v>1.49250278262774</c:v>
                </c:pt>
                <c:pt idx="44">
                  <c:v>1.01607499315417</c:v>
                </c:pt>
                <c:pt idx="45">
                  <c:v>0.518107063103362</c:v>
                </c:pt>
                <c:pt idx="46">
                  <c:v>1.31857881216386E-015</c:v>
                </c:pt>
                <c:pt idx="47">
                  <c:v>-0.538285035744386</c:v>
                </c:pt>
                <c:pt idx="48">
                  <c:v>-1.09707188883796</c:v>
                </c:pt>
                <c:pt idx="49">
                  <c:v>-1.67382997149804</c:v>
                </c:pt>
                <c:pt idx="50">
                  <c:v>-2.27194276428044</c:v>
                </c:pt>
                <c:pt idx="51">
                  <c:v>-2.88495301776614</c:v>
                </c:pt>
                <c:pt idx="52">
                  <c:v>-3.52102850032478</c:v>
                </c:pt>
                <c:pt idx="53">
                  <c:v>-4.16709360137413</c:v>
                </c:pt>
                <c:pt idx="54">
                  <c:v>-4.83915791035136</c:v>
                </c:pt>
                <c:pt idx="55">
                  <c:v>-5.51630041787563</c:v>
                </c:pt>
                <c:pt idx="56">
                  <c:v>-6.22045770751855</c:v>
                </c:pt>
                <c:pt idx="57">
                  <c:v>-6.92493375072036</c:v>
                </c:pt>
                <c:pt idx="58">
                  <c:v>-7.65844830466295</c:v>
                </c:pt>
                <c:pt idx="59">
                  <c:v>-8.38425143032538</c:v>
                </c:pt>
                <c:pt idx="60">
                  <c:v>-9.14174393602304</c:v>
                </c:pt>
                <c:pt idx="61">
                  <c:v>-9.88045182434485</c:v>
                </c:pt>
                <c:pt idx="62">
                  <c:v>-10.6528406392699</c:v>
                </c:pt>
                <c:pt idx="63">
                  <c:v>-11.3914023720709</c:v>
                </c:pt>
                <c:pt idx="64">
                  <c:v>-12.1636281577701</c:v>
                </c:pt>
                <c:pt idx="65">
                  <c:v>-12.8826378067779</c:v>
                </c:pt>
                <c:pt idx="66">
                  <c:v>-13.6314520898732</c:v>
                </c:pt>
                <c:pt idx="67">
                  <c:v>-14.304925741035</c:v>
                </c:pt>
                <c:pt idx="68">
                  <c:v>-14.9987597536785</c:v>
                </c:pt>
                <c:pt idx="69">
                  <c:v>-15.5968744188297</c:v>
                </c:pt>
                <c:pt idx="70">
                  <c:v>-16.1999629478434</c:v>
                </c:pt>
                <c:pt idx="71">
                  <c:v>-16.6953943256522</c:v>
                </c:pt>
                <c:pt idx="72">
                  <c:v>-17.1760256407959</c:v>
                </c:pt>
                <c:pt idx="73">
                  <c:v>-17.550641755708</c:v>
                </c:pt>
                <c:pt idx="74">
                  <c:v>-17.8898639292473</c:v>
                </c:pt>
                <c:pt idx="75">
                  <c:v>-18.1406964911198</c:v>
                </c:pt>
                <c:pt idx="76">
                  <c:v>-18.3308321824631</c:v>
                </c:pt>
                <c:pt idx="77">
                  <c:v>-18.4778759516755</c:v>
                </c:pt>
                <c:pt idx="78">
                  <c:v>-18.5589526209591</c:v>
                </c:pt>
                <c:pt idx="79">
                  <c:v>-18.5856508680329</c:v>
                </c:pt>
                <c:pt idx="80">
                  <c:v>-18.5667510762912</c:v>
                </c:pt>
                <c:pt idx="81">
                  <c:v>-18.5493104705646</c:v>
                </c:pt>
                <c:pt idx="82">
                  <c:v>-18.4613436435614</c:v>
                </c:pt>
                <c:pt idx="83">
                  <c:v>-18.4117321753726</c:v>
                </c:pt>
                <c:pt idx="84">
                  <c:v>-18.2986007397053</c:v>
                </c:pt>
                <c:pt idx="85">
                  <c:v>-18.2459843318631</c:v>
                </c:pt>
                <c:pt idx="86">
                  <c:v>-18.1386371190318</c:v>
                </c:pt>
                <c:pt idx="87">
                  <c:v>-18.1076443898453</c:v>
                </c:pt>
                <c:pt idx="88">
                  <c:v>-18.0321506335385</c:v>
                </c:pt>
                <c:pt idx="89">
                  <c:v>-18.0415679708038</c:v>
                </c:pt>
                <c:pt idx="90">
                  <c:v>-18.0165845374114</c:v>
                </c:pt>
                <c:pt idx="91">
                  <c:v>-18.0777837975347</c:v>
                </c:pt>
                <c:pt idx="92">
                  <c:v>-18.1137713964432</c:v>
                </c:pt>
                <c:pt idx="93">
                  <c:v>-18.3389935324848</c:v>
                </c:pt>
                <c:pt idx="94">
                  <c:v>-18.627440520916</c:v>
                </c:pt>
                <c:pt idx="95">
                  <c:v>-18.8290548155464</c:v>
                </c:pt>
                <c:pt idx="96">
                  <c:v>-19.0188528261896</c:v>
                </c:pt>
                <c:pt idx="97">
                  <c:v>-19.1450479419086</c:v>
                </c:pt>
                <c:pt idx="98">
                  <c:v>-19.2536308706985</c:v>
                </c:pt>
                <c:pt idx="99">
                  <c:v>-19.3288278122731</c:v>
                </c:pt>
                <c:pt idx="100">
                  <c:v>-19.4193325106839</c:v>
                </c:pt>
                <c:pt idx="101">
                  <c:v>-19.5935650929235</c:v>
                </c:pt>
                <c:pt idx="102">
                  <c:v>-19.7693607631125</c:v>
                </c:pt>
                <c:pt idx="103">
                  <c:v>-19.8933849644008</c:v>
                </c:pt>
                <c:pt idx="104">
                  <c:v>-20.0197989654067</c:v>
                </c:pt>
                <c:pt idx="105">
                  <c:v>-20.0779491233176</c:v>
                </c:pt>
                <c:pt idx="106">
                  <c:v>-20.1370133534466</c:v>
                </c:pt>
                <c:pt idx="107">
                  <c:v>-20.1297854935512</c:v>
                </c:pt>
                <c:pt idx="108">
                  <c:v>-20.1196278747974</c:v>
                </c:pt>
                <c:pt idx="109">
                  <c:v>-20.0642133759791</c:v>
                </c:pt>
                <c:pt idx="110">
                  <c:v>-20.0304775625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inner_radius</c:f>
              <c:strCache>
                <c:ptCount val="1"/>
                <c:pt idx="0">
                  <c:v>inner_radius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prstDash val="sysDot"/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pathplot!$V$3:$V$131</c:f>
              <c:numCache>
                <c:formatCode>General</c:formatCode>
                <c:ptCount val="111"/>
                <c:pt idx="0">
                  <c:v>0</c:v>
                </c:pt>
                <c:pt idx="1">
                  <c:v>0.490824570458246</c:v>
                </c:pt>
                <c:pt idx="2">
                  <c:v>0.98135348654836</c:v>
                </c:pt>
                <c:pt idx="3">
                  <c:v>1.47129127199335</c:v>
                </c:pt>
                <c:pt idx="4">
                  <c:v>1.96034280659121</c:v>
                </c:pt>
                <c:pt idx="5">
                  <c:v>10.6999523977419</c:v>
                </c:pt>
                <c:pt idx="6">
                  <c:v>11.111404660392</c:v>
                </c:pt>
                <c:pt idx="7">
                  <c:v>11.5161638283569</c:v>
                </c:pt>
                <c:pt idx="8">
                  <c:v>11.9139860898487</c:v>
                </c:pt>
                <c:pt idx="9">
                  <c:v>12.3046318116125</c:v>
                </c:pt>
                <c:pt idx="10">
                  <c:v>12.6878656832729</c:v>
                </c:pt>
                <c:pt idx="11">
                  <c:v>13.0634568590755</c:v>
                </c:pt>
                <c:pt idx="12">
                  <c:v>13.4311790969404</c:v>
                </c:pt>
                <c:pt idx="13">
                  <c:v>13.7908108947413</c:v>
                </c:pt>
                <c:pt idx="14">
                  <c:v>14.142135623731</c:v>
                </c:pt>
                <c:pt idx="15">
                  <c:v>14.4849416590293</c:v>
                </c:pt>
                <c:pt idx="16">
                  <c:v>14.8190225070992</c:v>
                </c:pt>
                <c:pt idx="17">
                  <c:v>15.1441769301297</c:v>
                </c:pt>
                <c:pt idx="18">
                  <c:v>15.4602090672547</c:v>
                </c:pt>
                <c:pt idx="19">
                  <c:v>15.7669285525321</c:v>
                </c:pt>
                <c:pt idx="20">
                  <c:v>16.0641506296129</c:v>
                </c:pt>
                <c:pt idx="21">
                  <c:v>16.3516962630317</c:v>
                </c:pt>
                <c:pt idx="22">
                  <c:v>16.6293922460509</c:v>
                </c:pt>
                <c:pt idx="23">
                  <c:v>16.8970713049941</c:v>
                </c:pt>
                <c:pt idx="24">
                  <c:v>17.1545722000054</c:v>
                </c:pt>
                <c:pt idx="25">
                  <c:v>17.4017398221742</c:v>
                </c:pt>
                <c:pt idx="26">
                  <c:v>17.6384252869671</c:v>
                </c:pt>
                <c:pt idx="27">
                  <c:v>17.8644860239103</c:v>
                </c:pt>
                <c:pt idx="28">
                  <c:v>18.0797858624689</c:v>
                </c:pt>
                <c:pt idx="29">
                  <c:v>18.2841951140706</c:v>
                </c:pt>
                <c:pt idx="30">
                  <c:v>18.4775906502257</c:v>
                </c:pt>
                <c:pt idx="31">
                  <c:v>18.6598559766948</c:v>
                </c:pt>
                <c:pt idx="32">
                  <c:v>18.8308813036604</c:v>
                </c:pt>
                <c:pt idx="33">
                  <c:v>18.9905636118607</c:v>
                </c:pt>
                <c:pt idx="34">
                  <c:v>19.1388067146442</c:v>
                </c:pt>
                <c:pt idx="35">
                  <c:v>19.2755213159088</c:v>
                </c:pt>
                <c:pt idx="36">
                  <c:v>19.4006250638909</c:v>
                </c:pt>
                <c:pt idx="37">
                  <c:v>19.5140426007706</c:v>
                </c:pt>
                <c:pt idx="38">
                  <c:v>19.6157056080646</c:v>
                </c:pt>
                <c:pt idx="39">
                  <c:v>19.7055528477788</c:v>
                </c:pt>
                <c:pt idx="40">
                  <c:v>19.7835301992956</c:v>
                </c:pt>
                <c:pt idx="41">
                  <c:v>19.8495906919742</c:v>
                </c:pt>
                <c:pt idx="42">
                  <c:v>19.9036945334439</c:v>
                </c:pt>
                <c:pt idx="43">
                  <c:v>19.9458091335738</c:v>
                </c:pt>
                <c:pt idx="44">
                  <c:v>19.9759091241034</c:v>
                </c:pt>
                <c:pt idx="45">
                  <c:v>19.9939763739241</c:v>
                </c:pt>
                <c:pt idx="46">
                  <c:v>20</c:v>
                </c:pt>
                <c:pt idx="47">
                  <c:v>19.9939763739241</c:v>
                </c:pt>
                <c:pt idx="48">
                  <c:v>19.9759091241034</c:v>
                </c:pt>
                <c:pt idx="49">
                  <c:v>19.9458091335738</c:v>
                </c:pt>
                <c:pt idx="50">
                  <c:v>19.9036945334439</c:v>
                </c:pt>
                <c:pt idx="51">
                  <c:v>19.8495906919742</c:v>
                </c:pt>
                <c:pt idx="52">
                  <c:v>19.7835301992956</c:v>
                </c:pt>
                <c:pt idx="53">
                  <c:v>19.7055528477788</c:v>
                </c:pt>
                <c:pt idx="54">
                  <c:v>19.6157056080646</c:v>
                </c:pt>
                <c:pt idx="55">
                  <c:v>19.5140426007706</c:v>
                </c:pt>
                <c:pt idx="56">
                  <c:v>19.4006250638909</c:v>
                </c:pt>
                <c:pt idx="57">
                  <c:v>19.2755213159088</c:v>
                </c:pt>
                <c:pt idx="58">
                  <c:v>19.1388067146442</c:v>
                </c:pt>
                <c:pt idx="59">
                  <c:v>18.9905636118607</c:v>
                </c:pt>
                <c:pt idx="60">
                  <c:v>18.8308813036604</c:v>
                </c:pt>
                <c:pt idx="61">
                  <c:v>18.6598559766948</c:v>
                </c:pt>
                <c:pt idx="62">
                  <c:v>18.4775906502257</c:v>
                </c:pt>
                <c:pt idx="63">
                  <c:v>18.2841951140706</c:v>
                </c:pt>
                <c:pt idx="64">
                  <c:v>18.0797858624689</c:v>
                </c:pt>
                <c:pt idx="65">
                  <c:v>17.8644860239103</c:v>
                </c:pt>
                <c:pt idx="66">
                  <c:v>17.6384252869671</c:v>
                </c:pt>
                <c:pt idx="67">
                  <c:v>17.4017398221742</c:v>
                </c:pt>
                <c:pt idx="68">
                  <c:v>17.1545722000054</c:v>
                </c:pt>
                <c:pt idx="69">
                  <c:v>16.8970713049941</c:v>
                </c:pt>
                <c:pt idx="70">
                  <c:v>16.6293922460509</c:v>
                </c:pt>
                <c:pt idx="71">
                  <c:v>16.3516962630317</c:v>
                </c:pt>
                <c:pt idx="72">
                  <c:v>16.0641506296129</c:v>
                </c:pt>
                <c:pt idx="73">
                  <c:v>15.7669285525321</c:v>
                </c:pt>
                <c:pt idx="74">
                  <c:v>15.4602090672547</c:v>
                </c:pt>
                <c:pt idx="75">
                  <c:v>15.1441769301297</c:v>
                </c:pt>
                <c:pt idx="76">
                  <c:v>14.8190225070992</c:v>
                </c:pt>
                <c:pt idx="77">
                  <c:v>14.4849416590293</c:v>
                </c:pt>
                <c:pt idx="78">
                  <c:v>14.142135623731</c:v>
                </c:pt>
                <c:pt idx="79">
                  <c:v>13.7908108947413</c:v>
                </c:pt>
                <c:pt idx="80">
                  <c:v>13.4311790969404</c:v>
                </c:pt>
                <c:pt idx="81">
                  <c:v>13.0634568590755</c:v>
                </c:pt>
                <c:pt idx="82">
                  <c:v>12.6878656832729</c:v>
                </c:pt>
                <c:pt idx="83">
                  <c:v>12.3046318116125</c:v>
                </c:pt>
                <c:pt idx="84">
                  <c:v>11.9139860898487</c:v>
                </c:pt>
                <c:pt idx="85">
                  <c:v>11.5161638283569</c:v>
                </c:pt>
                <c:pt idx="86">
                  <c:v>11.111404660392</c:v>
                </c:pt>
                <c:pt idx="87">
                  <c:v>10.6999523977419</c:v>
                </c:pt>
                <c:pt idx="88">
                  <c:v>10.2820548838644</c:v>
                </c:pt>
                <c:pt idx="89">
                  <c:v>9.85796384459568</c:v>
                </c:pt>
                <c:pt idx="90">
                  <c:v>9.42793473651996</c:v>
                </c:pt>
                <c:pt idx="91">
                  <c:v>8.99222659309214</c:v>
                </c:pt>
                <c:pt idx="92">
                  <c:v>8.55110186860564</c:v>
                </c:pt>
                <c:pt idx="93">
                  <c:v>8.1048262800998</c:v>
                </c:pt>
                <c:pt idx="94">
                  <c:v>7.6536686473018</c:v>
                </c:pt>
                <c:pt idx="95">
                  <c:v>7.19790073069977</c:v>
                </c:pt>
                <c:pt idx="96">
                  <c:v>6.73779706784441</c:v>
                </c:pt>
                <c:pt idx="97">
                  <c:v>6.27363480797783</c:v>
                </c:pt>
                <c:pt idx="98">
                  <c:v>5.80569354508925</c:v>
                </c:pt>
                <c:pt idx="99">
                  <c:v>5.33425514949797</c:v>
                </c:pt>
                <c:pt idx="100">
                  <c:v>4.85960359806528</c:v>
                </c:pt>
                <c:pt idx="101">
                  <c:v>4.3820248031374</c:v>
                </c:pt>
                <c:pt idx="102">
                  <c:v>3.90180644032257</c:v>
                </c:pt>
                <c:pt idx="103">
                  <c:v>3.41923777520602</c:v>
                </c:pt>
                <c:pt idx="104">
                  <c:v>2.93460948910724</c:v>
                </c:pt>
                <c:pt idx="105">
                  <c:v>2.44821350398433</c:v>
                </c:pt>
                <c:pt idx="106">
                  <c:v>1.96034280659122</c:v>
                </c:pt>
                <c:pt idx="107">
                  <c:v>1.47129127199335</c:v>
                </c:pt>
                <c:pt idx="108">
                  <c:v>0.981353486548359</c:v>
                </c:pt>
                <c:pt idx="109">
                  <c:v>0.490824570458247</c:v>
                </c:pt>
                <c:pt idx="110">
                  <c:v>2.44929359829471E-015</c:v>
                </c:pt>
              </c:numCache>
            </c:numRef>
          </c:xVal>
          <c:yVal>
            <c:numRef>
              <c:f>pathplot!$W$3:$W$131</c:f>
              <c:numCache>
                <c:formatCode>General</c:formatCode>
                <c:ptCount val="111"/>
                <c:pt idx="0">
                  <c:v>20</c:v>
                </c:pt>
                <c:pt idx="1">
                  <c:v>19.9939763739241</c:v>
                </c:pt>
                <c:pt idx="2">
                  <c:v>19.9759091241034</c:v>
                </c:pt>
                <c:pt idx="3">
                  <c:v>19.9458091335738</c:v>
                </c:pt>
                <c:pt idx="4">
                  <c:v>19.9036945334439</c:v>
                </c:pt>
                <c:pt idx="5">
                  <c:v>16.8970713049941</c:v>
                </c:pt>
                <c:pt idx="6">
                  <c:v>16.6293922460509</c:v>
                </c:pt>
                <c:pt idx="7">
                  <c:v>16.3516962630317</c:v>
                </c:pt>
                <c:pt idx="8">
                  <c:v>16.0641506296129</c:v>
                </c:pt>
                <c:pt idx="9">
                  <c:v>15.7669285525321</c:v>
                </c:pt>
                <c:pt idx="10">
                  <c:v>15.4602090672547</c:v>
                </c:pt>
                <c:pt idx="11">
                  <c:v>15.1441769301297</c:v>
                </c:pt>
                <c:pt idx="12">
                  <c:v>14.8190225070992</c:v>
                </c:pt>
                <c:pt idx="13">
                  <c:v>14.4849416590293</c:v>
                </c:pt>
                <c:pt idx="14">
                  <c:v>14.142135623731</c:v>
                </c:pt>
                <c:pt idx="15">
                  <c:v>13.7908108947413</c:v>
                </c:pt>
                <c:pt idx="16">
                  <c:v>13.4311790969404</c:v>
                </c:pt>
                <c:pt idx="17">
                  <c:v>13.0634568590755</c:v>
                </c:pt>
                <c:pt idx="18">
                  <c:v>12.6878656832729</c:v>
                </c:pt>
                <c:pt idx="19">
                  <c:v>12.3046318116125</c:v>
                </c:pt>
                <c:pt idx="20">
                  <c:v>11.9139860898487</c:v>
                </c:pt>
                <c:pt idx="21">
                  <c:v>11.5161638283569</c:v>
                </c:pt>
                <c:pt idx="22">
                  <c:v>11.111404660392</c:v>
                </c:pt>
                <c:pt idx="23">
                  <c:v>10.6999523977419</c:v>
                </c:pt>
                <c:pt idx="24">
                  <c:v>10.2820548838644</c:v>
                </c:pt>
                <c:pt idx="25">
                  <c:v>9.85796384459568</c:v>
                </c:pt>
                <c:pt idx="26">
                  <c:v>9.42793473651996</c:v>
                </c:pt>
                <c:pt idx="27">
                  <c:v>8.99222659309213</c:v>
                </c:pt>
                <c:pt idx="28">
                  <c:v>8.55110186860564</c:v>
                </c:pt>
                <c:pt idx="29">
                  <c:v>8.1048262800998</c:v>
                </c:pt>
                <c:pt idx="30">
                  <c:v>7.6536686473018</c:v>
                </c:pt>
                <c:pt idx="31">
                  <c:v>7.19790073069977</c:v>
                </c:pt>
                <c:pt idx="32">
                  <c:v>6.7377970678444</c:v>
                </c:pt>
                <c:pt idx="33">
                  <c:v>6.27363480797783</c:v>
                </c:pt>
                <c:pt idx="34">
                  <c:v>5.80569354508925</c:v>
                </c:pt>
                <c:pt idx="35">
                  <c:v>5.33425514949797</c:v>
                </c:pt>
                <c:pt idx="36">
                  <c:v>4.85960359806528</c:v>
                </c:pt>
                <c:pt idx="37">
                  <c:v>4.3820248031374</c:v>
                </c:pt>
                <c:pt idx="38">
                  <c:v>3.90180644032257</c:v>
                </c:pt>
                <c:pt idx="39">
                  <c:v>3.41923777520603</c:v>
                </c:pt>
                <c:pt idx="40">
                  <c:v>2.93460948910723</c:v>
                </c:pt>
                <c:pt idx="41">
                  <c:v>2.44821350398433</c:v>
                </c:pt>
                <c:pt idx="42">
                  <c:v>1.96034280659122</c:v>
                </c:pt>
                <c:pt idx="43">
                  <c:v>1.47129127199335</c:v>
                </c:pt>
                <c:pt idx="44">
                  <c:v>0.981353486548363</c:v>
                </c:pt>
                <c:pt idx="45">
                  <c:v>0.490824570458245</c:v>
                </c:pt>
                <c:pt idx="46">
                  <c:v>1.22464679914735E-015</c:v>
                </c:pt>
                <c:pt idx="47">
                  <c:v>-0.490824570458243</c:v>
                </c:pt>
                <c:pt idx="48">
                  <c:v>-0.98135348654836</c:v>
                </c:pt>
                <c:pt idx="49">
                  <c:v>-1.47129127199335</c:v>
                </c:pt>
                <c:pt idx="50">
                  <c:v>-1.96034280659121</c:v>
                </c:pt>
                <c:pt idx="51">
                  <c:v>-2.44821350398432</c:v>
                </c:pt>
                <c:pt idx="52">
                  <c:v>-2.93460948910723</c:v>
                </c:pt>
                <c:pt idx="53">
                  <c:v>-3.41923777520602</c:v>
                </c:pt>
                <c:pt idx="54">
                  <c:v>-3.90180644032256</c:v>
                </c:pt>
                <c:pt idx="55">
                  <c:v>-4.38202480313739</c:v>
                </c:pt>
                <c:pt idx="56">
                  <c:v>-4.85960359806528</c:v>
                </c:pt>
                <c:pt idx="57">
                  <c:v>-5.33425514949797</c:v>
                </c:pt>
                <c:pt idx="58">
                  <c:v>-5.80569354508924</c:v>
                </c:pt>
                <c:pt idx="59">
                  <c:v>-6.27363480797783</c:v>
                </c:pt>
                <c:pt idx="60">
                  <c:v>-6.7377970678444</c:v>
                </c:pt>
                <c:pt idx="61">
                  <c:v>-7.19790073069976</c:v>
                </c:pt>
                <c:pt idx="62">
                  <c:v>-7.65366864730179</c:v>
                </c:pt>
                <c:pt idx="63">
                  <c:v>-8.1048262800998</c:v>
                </c:pt>
                <c:pt idx="64">
                  <c:v>-8.55110186860564</c:v>
                </c:pt>
                <c:pt idx="65">
                  <c:v>-8.99222659309213</c:v>
                </c:pt>
                <c:pt idx="66">
                  <c:v>-9.42793473651996</c:v>
                </c:pt>
                <c:pt idx="67">
                  <c:v>-9.85796384459568</c:v>
                </c:pt>
                <c:pt idx="68">
                  <c:v>-10.2820548838644</c:v>
                </c:pt>
                <c:pt idx="69">
                  <c:v>-10.6999523977419</c:v>
                </c:pt>
                <c:pt idx="70">
                  <c:v>-11.111404660392</c:v>
                </c:pt>
                <c:pt idx="71">
                  <c:v>-11.5161638283569</c:v>
                </c:pt>
                <c:pt idx="72">
                  <c:v>-11.9139860898487</c:v>
                </c:pt>
                <c:pt idx="73">
                  <c:v>-12.3046318116125</c:v>
                </c:pt>
                <c:pt idx="74">
                  <c:v>-12.6878656832729</c:v>
                </c:pt>
                <c:pt idx="75">
                  <c:v>-13.0634568590755</c:v>
                </c:pt>
                <c:pt idx="76">
                  <c:v>-13.4311790969404</c:v>
                </c:pt>
                <c:pt idx="77">
                  <c:v>-13.7908108947413</c:v>
                </c:pt>
                <c:pt idx="78">
                  <c:v>-14.142135623731</c:v>
                </c:pt>
                <c:pt idx="79">
                  <c:v>-14.4849416590293</c:v>
                </c:pt>
                <c:pt idx="80">
                  <c:v>-14.8190225070992</c:v>
                </c:pt>
                <c:pt idx="81">
                  <c:v>-15.1441769301297</c:v>
                </c:pt>
                <c:pt idx="82">
                  <c:v>-15.4602090672547</c:v>
                </c:pt>
                <c:pt idx="83">
                  <c:v>-15.7669285525321</c:v>
                </c:pt>
                <c:pt idx="84">
                  <c:v>-16.0641506296129</c:v>
                </c:pt>
                <c:pt idx="85">
                  <c:v>-16.3516962630317</c:v>
                </c:pt>
                <c:pt idx="86">
                  <c:v>-16.6293922460509</c:v>
                </c:pt>
                <c:pt idx="87">
                  <c:v>-16.8970713049941</c:v>
                </c:pt>
                <c:pt idx="88">
                  <c:v>-17.1545722000054</c:v>
                </c:pt>
                <c:pt idx="89">
                  <c:v>-17.4017398221742</c:v>
                </c:pt>
                <c:pt idx="90">
                  <c:v>-17.6384252869671</c:v>
                </c:pt>
                <c:pt idx="91">
                  <c:v>-17.8644860239103</c:v>
                </c:pt>
                <c:pt idx="92">
                  <c:v>-18.0797858624689</c:v>
                </c:pt>
                <c:pt idx="93">
                  <c:v>-18.2841951140706</c:v>
                </c:pt>
                <c:pt idx="94">
                  <c:v>-18.4775906502257</c:v>
                </c:pt>
                <c:pt idx="95">
                  <c:v>-18.6598559766948</c:v>
                </c:pt>
                <c:pt idx="96">
                  <c:v>-18.8308813036604</c:v>
                </c:pt>
                <c:pt idx="97">
                  <c:v>-18.9905636118607</c:v>
                </c:pt>
                <c:pt idx="98">
                  <c:v>-19.1388067146442</c:v>
                </c:pt>
                <c:pt idx="99">
                  <c:v>-19.2755213159088</c:v>
                </c:pt>
                <c:pt idx="100">
                  <c:v>-19.4006250638909</c:v>
                </c:pt>
                <c:pt idx="101">
                  <c:v>-19.5140426007706</c:v>
                </c:pt>
                <c:pt idx="102">
                  <c:v>-19.6157056080646</c:v>
                </c:pt>
                <c:pt idx="103">
                  <c:v>-19.7055528477788</c:v>
                </c:pt>
                <c:pt idx="104">
                  <c:v>-19.7835301992956</c:v>
                </c:pt>
                <c:pt idx="105">
                  <c:v>-19.8495906919742</c:v>
                </c:pt>
                <c:pt idx="106">
                  <c:v>-19.9036945334439</c:v>
                </c:pt>
                <c:pt idx="107">
                  <c:v>-19.9458091335738</c:v>
                </c:pt>
                <c:pt idx="108">
                  <c:v>-19.9759091241034</c:v>
                </c:pt>
                <c:pt idx="109">
                  <c:v>-19.9939763739241</c:v>
                </c:pt>
                <c:pt idx="110">
                  <c:v>-20</c:v>
                </c:pt>
              </c:numCache>
            </c:numRef>
          </c:yVal>
          <c:smooth val="0"/>
        </c:ser>
        <c:axId val="64539302"/>
        <c:axId val="93326346"/>
      </c:scatterChart>
      <c:valAx>
        <c:axId val="645393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326346"/>
        <c:crosses val="autoZero"/>
        <c:crossBetween val="between"/>
      </c:valAx>
      <c:valAx>
        <c:axId val="9332634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539302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27</xdr:col>
      <xdr:colOff>442080</xdr:colOff>
      <xdr:row>1</xdr:row>
      <xdr:rowOff>336240</xdr:rowOff>
    </xdr:from>
    <xdr:to>
      <xdr:col>34</xdr:col>
      <xdr:colOff>611640</xdr:colOff>
      <xdr:row>44</xdr:row>
      <xdr:rowOff>129240</xdr:rowOff>
    </xdr:to>
    <xdr:graphicFrame>
      <xdr:nvGraphicFramePr>
        <xdr:cNvPr id="0" name=""/>
        <xdr:cNvGraphicFramePr/>
      </xdr:nvGraphicFramePr>
      <xdr:xfrm>
        <a:off x="19866600" y="511200"/>
        <a:ext cx="4449960" cy="444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13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2" activeCellId="0" sqref="B2"/>
    </sheetView>
  </sheetViews>
  <sheetFormatPr defaultColWidth="8.6796875" defaultRowHeight="13.8" zeroHeight="false" outlineLevelRow="0" outlineLevelCol="0"/>
  <cols>
    <col collapsed="false" customWidth="false" hidden="false" outlineLevel="0" max="1" min="1" style="1" width="8.72"/>
    <col collapsed="false" customWidth="true" hidden="false" outlineLevel="0" max="2" min="2" style="2" width="11.82"/>
    <col collapsed="false" customWidth="true" hidden="false" outlineLevel="0" max="19" min="3" style="0" width="10.91"/>
  </cols>
  <sheetData>
    <row r="1" customFormat="false" ht="13.8" hidden="false" customHeight="false" outlineLevel="0" collapsed="false">
      <c r="C1" s="3" t="s">
        <v>0</v>
      </c>
      <c r="D1" s="4"/>
      <c r="E1" s="4"/>
      <c r="F1" s="4"/>
      <c r="H1" s="5" t="s">
        <v>1</v>
      </c>
      <c r="I1" s="6"/>
      <c r="J1" s="6"/>
      <c r="K1" s="6"/>
      <c r="M1" s="7" t="s">
        <v>2</v>
      </c>
      <c r="N1" s="8"/>
      <c r="O1" s="8"/>
      <c r="P1" s="8"/>
      <c r="Q1" s="8"/>
      <c r="R1" s="8"/>
    </row>
    <row r="2" customFormat="false" ht="35.05" hidden="false" customHeight="false" outlineLevel="0" collapsed="false">
      <c r="A2" s="9" t="s">
        <v>3</v>
      </c>
      <c r="B2" s="10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/>
      <c r="H2" s="11" t="s">
        <v>5</v>
      </c>
      <c r="I2" s="11" t="s">
        <v>6</v>
      </c>
      <c r="J2" s="11" t="s">
        <v>7</v>
      </c>
      <c r="K2" s="11" t="s">
        <v>8</v>
      </c>
      <c r="L2" s="11"/>
      <c r="M2" s="11" t="str">
        <f aca="false">B2</f>
        <v>Theta [rad]</v>
      </c>
      <c r="N2" s="11" t="str">
        <f aca="false">D2</f>
        <v>Comp 11 of Stress (Cylindrical)</v>
      </c>
      <c r="O2" s="11" t="str">
        <f aca="false">E2</f>
        <v>Comp 22 of Stress (Cylindrical)</v>
      </c>
      <c r="P2" s="11" t="str">
        <f aca="false">F2</f>
        <v>Comp 12 of Stress (Cylindrical)</v>
      </c>
      <c r="Q2" s="12" t="s">
        <v>9</v>
      </c>
      <c r="R2" s="12" t="s">
        <v>10</v>
      </c>
      <c r="S2" s="13"/>
      <c r="T2" s="13"/>
      <c r="U2" s="13"/>
      <c r="V2" s="13" t="s">
        <v>11</v>
      </c>
      <c r="W2" s="13" t="s">
        <v>12</v>
      </c>
      <c r="X2" s="13" t="s">
        <v>13</v>
      </c>
      <c r="Y2" s="13" t="s">
        <v>14</v>
      </c>
      <c r="Z2" s="13" t="s">
        <v>15</v>
      </c>
      <c r="AA2" s="13" t="s">
        <v>16</v>
      </c>
      <c r="AB2" s="13"/>
    </row>
    <row r="3" customFormat="false" ht="13.8" hidden="false" customHeight="false" outlineLevel="0" collapsed="false">
      <c r="A3" s="1" t="n">
        <v>0</v>
      </c>
      <c r="B3" s="14" t="n">
        <f aca="false">PI()*A3/128</f>
        <v>0</v>
      </c>
      <c r="C3" s="0" t="n">
        <v>0</v>
      </c>
      <c r="D3" s="0" t="n">
        <v>-37.9821</v>
      </c>
      <c r="E3" s="0" t="n">
        <v>-421.595</v>
      </c>
      <c r="F3" s="0" t="n">
        <v>0.0735615</v>
      </c>
      <c r="H3" s="0" t="n">
        <v>0</v>
      </c>
      <c r="I3" s="0" t="n">
        <v>-31.1625</v>
      </c>
      <c r="J3" s="0" t="n">
        <v>-39.576</v>
      </c>
      <c r="K3" s="0" t="n">
        <v>0.125161</v>
      </c>
      <c r="M3" s="0" t="n">
        <f aca="false">B3</f>
        <v>0</v>
      </c>
      <c r="N3" s="0" t="n">
        <f aca="false">D3+I3</f>
        <v>-69.1446</v>
      </c>
      <c r="O3" s="0" t="n">
        <f aca="false">E3+J3</f>
        <v>-461.171</v>
      </c>
      <c r="P3" s="0" t="n">
        <f aca="false">F3+K3</f>
        <v>0.1987225</v>
      </c>
      <c r="Q3" s="0" t="n">
        <f aca="false">ABS(P3/N3)</f>
        <v>0.00287401329966476</v>
      </c>
      <c r="R3" s="0" t="str">
        <f aca="false">IF(Q3&gt;0.4,"slip"," ")</f>
        <v> </v>
      </c>
      <c r="V3" s="0" t="n">
        <f aca="false">20*SIN(M3)</f>
        <v>0</v>
      </c>
      <c r="W3" s="0" t="n">
        <f aca="false">20*COS(M3)</f>
        <v>20</v>
      </c>
      <c r="X3" s="0" t="n">
        <f aca="false">V3+0.075*ABS(N3)*SIN(M3)</f>
        <v>0</v>
      </c>
      <c r="Y3" s="0" t="n">
        <f aca="false">W3+0.075*ABS(N3)*COS(M3)</f>
        <v>25.185845</v>
      </c>
      <c r="Z3" s="0" t="n">
        <f aca="false">V3+0.075*ABS(P3)/0.4*SIN(M3)</f>
        <v>0</v>
      </c>
      <c r="AA3" s="0" t="n">
        <f aca="false">W3+0.075*ABS(P3)/0.4*COS(M3)</f>
        <v>20.03726046875</v>
      </c>
    </row>
    <row r="4" customFormat="false" ht="13.8" hidden="false" customHeight="false" outlineLevel="0" collapsed="false">
      <c r="A4" s="1" t="n">
        <f aca="false">1+A3</f>
        <v>1</v>
      </c>
      <c r="B4" s="14" t="n">
        <f aca="false">PI()*A4/128</f>
        <v>0.0245436926061703</v>
      </c>
      <c r="C4" s="0" t="n">
        <v>0.282245</v>
      </c>
      <c r="D4" s="0" t="n">
        <v>-38.0179</v>
      </c>
      <c r="E4" s="0" t="n">
        <v>-421.478</v>
      </c>
      <c r="F4" s="0" t="n">
        <v>-0.000470134</v>
      </c>
      <c r="H4" s="0" t="n">
        <v>0.282245</v>
      </c>
      <c r="I4" s="0" t="n">
        <v>-31.2351</v>
      </c>
      <c r="J4" s="0" t="n">
        <v>-39.9301</v>
      </c>
      <c r="K4" s="0" t="n">
        <v>0.256779</v>
      </c>
      <c r="M4" s="0" t="n">
        <f aca="false">B4</f>
        <v>0.0245436926061703</v>
      </c>
      <c r="N4" s="0" t="n">
        <f aca="false">D4+I4</f>
        <v>-69.253</v>
      </c>
      <c r="O4" s="0" t="n">
        <f aca="false">E4+J4</f>
        <v>-461.4081</v>
      </c>
      <c r="P4" s="0" t="n">
        <f aca="false">F4+K4</f>
        <v>0.256308866</v>
      </c>
      <c r="Q4" s="0" t="n">
        <f aca="false">ABS(P4/N4)</f>
        <v>0.00370105072704432</v>
      </c>
      <c r="R4" s="0" t="str">
        <f aca="false">IF(Q4&gt;0.4,"slip"," ")</f>
        <v> </v>
      </c>
      <c r="V4" s="0" t="n">
        <f aca="false">20*SIN(M4)</f>
        <v>0.490824570458246</v>
      </c>
      <c r="W4" s="0" t="n">
        <f aca="false">20*COS(M4)</f>
        <v>19.9939763739241</v>
      </c>
      <c r="X4" s="0" t="n">
        <f aca="false">V4+0.075*ABS(N4)*SIN(M4)</f>
        <v>0.618291097875539</v>
      </c>
      <c r="Y4" s="0" t="n">
        <f aca="false">W4+0.075*ABS(N4)*COS(M4)</f>
        <v>25.1863870457617</v>
      </c>
      <c r="Z4" s="0" t="n">
        <f aca="false">V4+0.075*ABS(P4)/0.4*SIN(M4)</f>
        <v>0.492003970668175</v>
      </c>
      <c r="AA4" s="0" t="n">
        <f aca="false">W4+0.075*ABS(P4)/0.4*COS(M4)</f>
        <v>20.0420198121544</v>
      </c>
    </row>
    <row r="5" customFormat="false" ht="13.8" hidden="false" customHeight="false" outlineLevel="0" collapsed="false">
      <c r="A5" s="1" t="n">
        <f aca="false">1+A4</f>
        <v>2</v>
      </c>
      <c r="B5" s="14" t="n">
        <f aca="false">PI()*A5/128</f>
        <v>0.0490873852123405</v>
      </c>
      <c r="C5" s="0" t="n">
        <v>0.564491</v>
      </c>
      <c r="D5" s="0" t="n">
        <v>-37.9868</v>
      </c>
      <c r="E5" s="0" t="n">
        <v>-421.584</v>
      </c>
      <c r="F5" s="0" t="n">
        <v>-0.00199814</v>
      </c>
      <c r="H5" s="0" t="n">
        <v>0.564491</v>
      </c>
      <c r="I5" s="0" t="n">
        <v>-31.3115</v>
      </c>
      <c r="J5" s="0" t="n">
        <v>-39.4606</v>
      </c>
      <c r="K5" s="0" t="n">
        <v>0.495799</v>
      </c>
      <c r="M5" s="0" t="n">
        <f aca="false">B5</f>
        <v>0.0490873852123405</v>
      </c>
      <c r="N5" s="0" t="n">
        <f aca="false">D5+I5</f>
        <v>-69.2983</v>
      </c>
      <c r="O5" s="0" t="n">
        <f aca="false">E5+J5</f>
        <v>-461.0446</v>
      </c>
      <c r="P5" s="0" t="n">
        <f aca="false">F5+K5</f>
        <v>0.49380086</v>
      </c>
      <c r="Q5" s="0" t="n">
        <f aca="false">ABS(P5/N5)</f>
        <v>0.00712572833677017</v>
      </c>
      <c r="R5" s="0" t="str">
        <f aca="false">IF(Q5&gt;0.4,"slip"," ")</f>
        <v> </v>
      </c>
      <c r="V5" s="0" t="n">
        <f aca="false">20*SIN(M5)</f>
        <v>0.98135348654836</v>
      </c>
      <c r="W5" s="0" t="n">
        <f aca="false">20*COS(M5)</f>
        <v>19.9759091241034</v>
      </c>
      <c r="X5" s="0" t="n">
        <f aca="false">V5+0.075*ABS(N5)*SIN(M5)</f>
        <v>1.23637646773664</v>
      </c>
      <c r="Y5" s="0" t="n">
        <f aca="false">W5+0.075*ABS(N5)*COS(M5)</f>
        <v>25.1670211613092</v>
      </c>
      <c r="Z5" s="0" t="n">
        <f aca="false">V5+0.075*ABS(P5)/0.4*SIN(M5)</f>
        <v>0.985896547757313</v>
      </c>
      <c r="AA5" s="0" t="n">
        <f aca="false">W5+0.075*ABS(P5)/0.4*COS(M5)</f>
        <v>20.0683852594606</v>
      </c>
    </row>
    <row r="6" customFormat="false" ht="13.8" hidden="false" customHeight="false" outlineLevel="0" collapsed="false">
      <c r="A6" s="1" t="n">
        <f aca="false">1+A5</f>
        <v>3</v>
      </c>
      <c r="B6" s="14" t="n">
        <f aca="false">PI()*A6/128</f>
        <v>0.0736310778185108</v>
      </c>
      <c r="C6" s="0" t="n">
        <v>0.846736</v>
      </c>
      <c r="D6" s="0" t="n">
        <v>-38.0198</v>
      </c>
      <c r="E6" s="0" t="n">
        <v>-421.453</v>
      </c>
      <c r="F6" s="0" t="n">
        <v>-0.0053692</v>
      </c>
      <c r="H6" s="0" t="n">
        <v>0.846736</v>
      </c>
      <c r="I6" s="0" t="n">
        <v>-31.523</v>
      </c>
      <c r="J6" s="0" t="n">
        <v>-39.7129</v>
      </c>
      <c r="K6" s="0" t="n">
        <v>0.757248</v>
      </c>
      <c r="M6" s="0" t="n">
        <f aca="false">B6</f>
        <v>0.0736310778185108</v>
      </c>
      <c r="N6" s="0" t="n">
        <f aca="false">D6+I6</f>
        <v>-69.5428</v>
      </c>
      <c r="O6" s="0" t="n">
        <f aca="false">E6+J6</f>
        <v>-461.1659</v>
      </c>
      <c r="P6" s="0" t="n">
        <f aca="false">F6+K6</f>
        <v>0.7518788</v>
      </c>
      <c r="Q6" s="0" t="n">
        <f aca="false">ABS(P6/N6)</f>
        <v>0.0108117418338059</v>
      </c>
      <c r="R6" s="0" t="str">
        <f aca="false">IF(Q6&gt;0.4,"slip"," ")</f>
        <v> </v>
      </c>
      <c r="V6" s="0" t="n">
        <f aca="false">20*SIN(M6)</f>
        <v>1.47129127199335</v>
      </c>
      <c r="W6" s="0" t="n">
        <f aca="false">20*COS(M6)</f>
        <v>19.9458091335738</v>
      </c>
      <c r="X6" s="0" t="n">
        <f aca="false">V6+0.075*ABS(N6)*SIN(M6)</f>
        <v>1.85498270200577</v>
      </c>
      <c r="Y6" s="0" t="n">
        <f aca="false">W6+0.075*ABS(N6)*COS(M6)</f>
        <v>25.1473869413774</v>
      </c>
      <c r="Z6" s="0" t="n">
        <f aca="false">V6+0.075*ABS(P6)/0.4*SIN(M6)</f>
        <v>1.48166220370619</v>
      </c>
      <c r="AA6" s="0" t="n">
        <f aca="false">W6+0.075*ABS(P6)/0.4*COS(M6)</f>
        <v>20.0864044245399</v>
      </c>
    </row>
    <row r="7" customFormat="false" ht="13.8" hidden="false" customHeight="false" outlineLevel="0" collapsed="false">
      <c r="A7" s="1" t="n">
        <f aca="false">1+A6</f>
        <v>4</v>
      </c>
      <c r="B7" s="14" t="n">
        <f aca="false">PI()*A7/128</f>
        <v>0.098174770424681</v>
      </c>
      <c r="C7" s="0" t="n">
        <v>1.12898</v>
      </c>
      <c r="D7" s="0" t="n">
        <v>-37.9769</v>
      </c>
      <c r="E7" s="0" t="n">
        <v>-421.54</v>
      </c>
      <c r="F7" s="0" t="n">
        <v>-0.0084861</v>
      </c>
      <c r="H7" s="0" t="n">
        <v>1.12898</v>
      </c>
      <c r="I7" s="0" t="n">
        <v>-31.7108</v>
      </c>
      <c r="J7" s="0" t="n">
        <v>-39.0921</v>
      </c>
      <c r="K7" s="0" t="n">
        <v>1.03055</v>
      </c>
      <c r="M7" s="0" t="n">
        <f aca="false">B7</f>
        <v>0.098174770424681</v>
      </c>
      <c r="N7" s="0" t="n">
        <f aca="false">D7+I7</f>
        <v>-69.6877</v>
      </c>
      <c r="O7" s="0" t="n">
        <f aca="false">E7+J7</f>
        <v>-460.6321</v>
      </c>
      <c r="P7" s="0" t="n">
        <f aca="false">F7+K7</f>
        <v>1.0220639</v>
      </c>
      <c r="Q7" s="0" t="n">
        <f aca="false">ABS(P7/N7)</f>
        <v>0.0146663457109361</v>
      </c>
      <c r="R7" s="0" t="str">
        <f aca="false">IF(Q7&gt;0.4,"slip"," ")</f>
        <v> </v>
      </c>
      <c r="V7" s="0" t="n">
        <f aca="false">20*SIN(M7)</f>
        <v>1.96034280659121</v>
      </c>
      <c r="W7" s="0" t="n">
        <f aca="false">20*COS(M7)</f>
        <v>19.9036945334439</v>
      </c>
      <c r="X7" s="0" t="n">
        <f aca="false">V7+0.075*ABS(N7)*SIN(M7)</f>
        <v>2.47263698685204</v>
      </c>
      <c r="Y7" s="0" t="n">
        <f aca="false">W7+0.075*ABS(N7)*COS(M7)</f>
        <v>25.1051046342125</v>
      </c>
      <c r="Z7" s="0" t="n">
        <f aca="false">V7+0.075*ABS(P7)/0.4*SIN(M7)</f>
        <v>1.97912651547473</v>
      </c>
      <c r="AA7" s="0" t="n">
        <f aca="false">W7+0.075*ABS(P7)/0.4*COS(M7)</f>
        <v>20.0944087302495</v>
      </c>
    </row>
    <row r="8" customFormat="false" ht="13.8" hidden="true" customHeight="false" outlineLevel="0" collapsed="false">
      <c r="A8" s="1" t="n">
        <f aca="false">1+A7</f>
        <v>5</v>
      </c>
      <c r="B8" s="14" t="n">
        <f aca="false">PI()*A8/128</f>
        <v>0.122718463030851</v>
      </c>
      <c r="C8" s="0" t="n">
        <v>1.41123</v>
      </c>
      <c r="D8" s="0" t="n">
        <v>-38.0182</v>
      </c>
      <c r="E8" s="0" t="n">
        <v>-421.401</v>
      </c>
      <c r="F8" s="0" t="n">
        <v>-0.00130757</v>
      </c>
      <c r="H8" s="0" t="n">
        <v>1.41123</v>
      </c>
      <c r="I8" s="0" t="n">
        <v>-32.1552</v>
      </c>
      <c r="J8" s="0" t="n">
        <v>-39.2478</v>
      </c>
      <c r="K8" s="0" t="n">
        <v>1.32629</v>
      </c>
      <c r="M8" s="0" t="n">
        <f aca="false">B8</f>
        <v>0.122718463030851</v>
      </c>
      <c r="N8" s="0" t="n">
        <f aca="false">D8+I8</f>
        <v>-70.1734</v>
      </c>
      <c r="O8" s="0" t="n">
        <f aca="false">E8+J8</f>
        <v>-460.6488</v>
      </c>
      <c r="P8" s="0" t="n">
        <f aca="false">F8+K8</f>
        <v>1.32498243</v>
      </c>
      <c r="Q8" s="0" t="n">
        <f aca="false">ABS(P8/N8)</f>
        <v>0.0188815481364734</v>
      </c>
      <c r="R8" s="0" t="str">
        <f aca="false">IF(Q8&gt;0.4,"slip"," ")</f>
        <v> </v>
      </c>
    </row>
    <row r="9" customFormat="false" ht="13.8" hidden="true" customHeight="false" outlineLevel="0" collapsed="false">
      <c r="A9" s="1" t="n">
        <f aca="false">1+A8</f>
        <v>6</v>
      </c>
      <c r="B9" s="14" t="n">
        <f aca="false">PI()*A9/128</f>
        <v>0.147262155637022</v>
      </c>
      <c r="C9" s="0" t="n">
        <v>1.69347</v>
      </c>
      <c r="D9" s="0" t="n">
        <v>-37.9924</v>
      </c>
      <c r="E9" s="0" t="n">
        <v>-421.481</v>
      </c>
      <c r="F9" s="0" t="n">
        <v>-0.0148428</v>
      </c>
      <c r="H9" s="0" t="n">
        <v>1.69347</v>
      </c>
      <c r="I9" s="0" t="n">
        <v>-32.341</v>
      </c>
      <c r="J9" s="0" t="n">
        <v>-38.4845</v>
      </c>
      <c r="K9" s="0" t="n">
        <v>1.66321</v>
      </c>
      <c r="M9" s="0" t="n">
        <f aca="false">B9</f>
        <v>0.147262155637022</v>
      </c>
      <c r="N9" s="0" t="n">
        <f aca="false">D9+I9</f>
        <v>-70.3334</v>
      </c>
      <c r="O9" s="0" t="n">
        <f aca="false">E9+J9</f>
        <v>-459.9655</v>
      </c>
      <c r="P9" s="0" t="n">
        <f aca="false">F9+K9</f>
        <v>1.6483672</v>
      </c>
      <c r="Q9" s="0" t="n">
        <f aca="false">ABS(P9/N9)</f>
        <v>0.0234364782592623</v>
      </c>
      <c r="R9" s="0" t="str">
        <f aca="false">IF(Q9&gt;0.4,"slip"," ")</f>
        <v> </v>
      </c>
    </row>
    <row r="10" customFormat="false" ht="13.8" hidden="true" customHeight="false" outlineLevel="0" collapsed="false">
      <c r="A10" s="1" t="n">
        <f aca="false">1+A9</f>
        <v>7</v>
      </c>
      <c r="B10" s="14" t="n">
        <f aca="false">PI()*A10/128</f>
        <v>0.171805848243192</v>
      </c>
      <c r="C10" s="0" t="n">
        <v>1.97572</v>
      </c>
      <c r="D10" s="0" t="n">
        <v>-38.0136</v>
      </c>
      <c r="E10" s="0" t="n">
        <v>-421.322</v>
      </c>
      <c r="F10" s="0" t="n">
        <v>-0.00629459</v>
      </c>
      <c r="H10" s="0" t="n">
        <v>1.97572</v>
      </c>
      <c r="I10" s="0" t="n">
        <v>-33.0849</v>
      </c>
      <c r="J10" s="0" t="n">
        <v>-38.4933</v>
      </c>
      <c r="K10" s="0" t="n">
        <v>2.01975</v>
      </c>
      <c r="M10" s="0" t="n">
        <f aca="false">B10</f>
        <v>0.171805848243192</v>
      </c>
      <c r="N10" s="0" t="n">
        <f aca="false">D10+I10</f>
        <v>-71.0985</v>
      </c>
      <c r="O10" s="0" t="n">
        <f aca="false">E10+J10</f>
        <v>-459.8153</v>
      </c>
      <c r="P10" s="0" t="n">
        <f aca="false">F10+K10</f>
        <v>2.01345541</v>
      </c>
      <c r="Q10" s="0" t="n">
        <f aca="false">ABS(P10/N10)</f>
        <v>0.0283192389431563</v>
      </c>
      <c r="R10" s="0" t="str">
        <f aca="false">IF(Q10&gt;0.4,"slip"," ")</f>
        <v> </v>
      </c>
    </row>
    <row r="11" customFormat="false" ht="13.8" hidden="true" customHeight="false" outlineLevel="0" collapsed="false">
      <c r="A11" s="1" t="n">
        <f aca="false">1+A10</f>
        <v>8</v>
      </c>
      <c r="B11" s="14" t="n">
        <f aca="false">PI()*A11/128</f>
        <v>0.196349540849362</v>
      </c>
      <c r="C11" s="0" t="n">
        <v>2.25796</v>
      </c>
      <c r="D11" s="0" t="n">
        <v>-37.9944</v>
      </c>
      <c r="E11" s="0" t="n">
        <v>-421.389</v>
      </c>
      <c r="F11" s="0" t="n">
        <v>-0.0152602</v>
      </c>
      <c r="H11" s="0" t="n">
        <v>2.25796</v>
      </c>
      <c r="I11" s="0" t="n">
        <v>-33.3574</v>
      </c>
      <c r="J11" s="0" t="n">
        <v>-37.5677</v>
      </c>
      <c r="K11" s="0" t="n">
        <v>2.39645</v>
      </c>
      <c r="M11" s="0" t="n">
        <f aca="false">B11</f>
        <v>0.196349540849362</v>
      </c>
      <c r="N11" s="0" t="n">
        <f aca="false">D11+I11</f>
        <v>-71.3518</v>
      </c>
      <c r="O11" s="0" t="n">
        <f aca="false">E11+J11</f>
        <v>-458.9567</v>
      </c>
      <c r="P11" s="0" t="n">
        <f aca="false">F11+K11</f>
        <v>2.3811898</v>
      </c>
      <c r="Q11" s="0" t="n">
        <f aca="false">ABS(P11/N11)</f>
        <v>0.0333725259909351</v>
      </c>
      <c r="R11" s="0" t="str">
        <f aca="false">IF(Q11&gt;0.4,"slip"," ")</f>
        <v> </v>
      </c>
    </row>
    <row r="12" customFormat="false" ht="13.8" hidden="true" customHeight="false" outlineLevel="0" collapsed="false">
      <c r="A12" s="1" t="n">
        <f aca="false">1+A11</f>
        <v>9</v>
      </c>
      <c r="B12" s="14" t="n">
        <f aca="false">PI()*A12/128</f>
        <v>0.220893233455532</v>
      </c>
      <c r="C12" s="0" t="n">
        <v>2.54021</v>
      </c>
      <c r="D12" s="0" t="n">
        <v>-38.0123</v>
      </c>
      <c r="E12" s="0" t="n">
        <v>-421.219</v>
      </c>
      <c r="F12" s="0" t="n">
        <v>-0.0086839</v>
      </c>
      <c r="H12" s="0" t="n">
        <v>2.54021</v>
      </c>
      <c r="I12" s="0" t="n">
        <v>-34.3124</v>
      </c>
      <c r="J12" s="0" t="n">
        <v>-37.3633</v>
      </c>
      <c r="K12" s="0" t="n">
        <v>2.88408</v>
      </c>
      <c r="M12" s="0" t="n">
        <f aca="false">B12</f>
        <v>0.220893233455532</v>
      </c>
      <c r="N12" s="0" t="n">
        <f aca="false">D12+I12</f>
        <v>-72.3247</v>
      </c>
      <c r="O12" s="0" t="n">
        <f aca="false">E12+J12</f>
        <v>-458.5823</v>
      </c>
      <c r="P12" s="0" t="n">
        <f aca="false">F12+K12</f>
        <v>2.8753961</v>
      </c>
      <c r="Q12" s="0" t="n">
        <f aca="false">ABS(P12/N12)</f>
        <v>0.0397567649779398</v>
      </c>
      <c r="R12" s="0" t="str">
        <f aca="false">IF(Q12&gt;0.4,"slip"," ")</f>
        <v> </v>
      </c>
    </row>
    <row r="13" customFormat="false" ht="13.8" hidden="true" customHeight="false" outlineLevel="0" collapsed="false">
      <c r="A13" s="1" t="n">
        <f aca="false">1+A12</f>
        <v>10</v>
      </c>
      <c r="B13" s="14" t="n">
        <f aca="false">PI()*A13/128</f>
        <v>0.245436926061703</v>
      </c>
      <c r="C13" s="0" t="n">
        <v>2.82245</v>
      </c>
      <c r="D13" s="0" t="n">
        <v>-37.998</v>
      </c>
      <c r="E13" s="0" t="n">
        <v>-421.273</v>
      </c>
      <c r="F13" s="0" t="n">
        <v>-0.018422</v>
      </c>
      <c r="H13" s="0" t="n">
        <v>2.82245</v>
      </c>
      <c r="I13" s="0" t="n">
        <v>-34.871</v>
      </c>
      <c r="J13" s="0" t="n">
        <v>-36.236</v>
      </c>
      <c r="K13" s="0" t="n">
        <v>3.33596</v>
      </c>
      <c r="M13" s="0" t="n">
        <f aca="false">B13</f>
        <v>0.245436926061703</v>
      </c>
      <c r="N13" s="0" t="n">
        <f aca="false">D13+I13</f>
        <v>-72.869</v>
      </c>
      <c r="O13" s="0" t="n">
        <f aca="false">E13+J13</f>
        <v>-457.509</v>
      </c>
      <c r="P13" s="0" t="n">
        <f aca="false">F13+K13</f>
        <v>3.317538</v>
      </c>
      <c r="Q13" s="0" t="n">
        <f aca="false">ABS(P13/N13)</f>
        <v>0.0455274259287214</v>
      </c>
      <c r="R13" s="0" t="str">
        <f aca="false">IF(Q13&gt;0.4,"slip"," ")</f>
        <v> </v>
      </c>
    </row>
    <row r="14" customFormat="false" ht="13.8" hidden="true" customHeight="false" outlineLevel="0" collapsed="false">
      <c r="A14" s="1" t="n">
        <f aca="false">1+A13</f>
        <v>11</v>
      </c>
      <c r="B14" s="14" t="n">
        <f aca="false">PI()*A14/128</f>
        <v>0.269980618667873</v>
      </c>
      <c r="C14" s="0" t="n">
        <v>3.1047</v>
      </c>
      <c r="D14" s="0" t="n">
        <v>-38.0115</v>
      </c>
      <c r="E14" s="0" t="n">
        <v>-421.091</v>
      </c>
      <c r="F14" s="0" t="n">
        <v>-0.0107652</v>
      </c>
      <c r="H14" s="0" t="n">
        <v>3.1047</v>
      </c>
      <c r="I14" s="0" t="n">
        <v>-35.8495</v>
      </c>
      <c r="J14" s="0" t="n">
        <v>-35.7773</v>
      </c>
      <c r="K14" s="0" t="n">
        <v>3.96683</v>
      </c>
      <c r="M14" s="0" t="n">
        <f aca="false">B14</f>
        <v>0.269980618667873</v>
      </c>
      <c r="N14" s="0" t="n">
        <f aca="false">D14+I14</f>
        <v>-73.861</v>
      </c>
      <c r="O14" s="0" t="n">
        <f aca="false">E14+J14</f>
        <v>-456.8683</v>
      </c>
      <c r="P14" s="0" t="n">
        <f aca="false">F14+K14</f>
        <v>3.9560648</v>
      </c>
      <c r="Q14" s="0" t="n">
        <f aca="false">ABS(P14/N14)</f>
        <v>0.0535609428521141</v>
      </c>
      <c r="R14" s="0" t="str">
        <f aca="false">IF(Q14&gt;0.4,"slip"," ")</f>
        <v> </v>
      </c>
    </row>
    <row r="15" customFormat="false" ht="13.8" hidden="true" customHeight="false" outlineLevel="0" collapsed="false">
      <c r="A15" s="1" t="n">
        <f aca="false">1+A14</f>
        <v>12</v>
      </c>
      <c r="B15" s="14" t="n">
        <f aca="false">PI()*A15/128</f>
        <v>0.294524311274043</v>
      </c>
      <c r="C15" s="0" t="n">
        <v>3.38694</v>
      </c>
      <c r="D15" s="0" t="n">
        <v>-38.0013</v>
      </c>
      <c r="E15" s="0" t="n">
        <v>-421.132</v>
      </c>
      <c r="F15" s="0" t="n">
        <v>-0.021645</v>
      </c>
      <c r="H15" s="0" t="n">
        <v>3.38694</v>
      </c>
      <c r="I15" s="0" t="n">
        <v>-36.7571</v>
      </c>
      <c r="J15" s="0" t="n">
        <v>-34.4297</v>
      </c>
      <c r="K15" s="0" t="n">
        <v>4.551</v>
      </c>
      <c r="M15" s="0" t="n">
        <f aca="false">B15</f>
        <v>0.294524311274043</v>
      </c>
      <c r="N15" s="0" t="n">
        <f aca="false">D15+I15</f>
        <v>-74.7584</v>
      </c>
      <c r="O15" s="0" t="n">
        <f aca="false">E15+J15</f>
        <v>-455.5617</v>
      </c>
      <c r="P15" s="0" t="n">
        <f aca="false">F15+K15</f>
        <v>4.529355</v>
      </c>
      <c r="Q15" s="0" t="n">
        <f aca="false">ABS(P15/N15)</f>
        <v>0.0605865695359986</v>
      </c>
      <c r="R15" s="0" t="str">
        <f aca="false">IF(Q15&gt;0.4,"slip"," ")</f>
        <v> </v>
      </c>
    </row>
    <row r="16" customFormat="false" ht="13.8" hidden="true" customHeight="false" outlineLevel="0" collapsed="false">
      <c r="A16" s="1" t="n">
        <f aca="false">1+A15</f>
        <v>13</v>
      </c>
      <c r="B16" s="14" t="n">
        <f aca="false">PI()*A16/128</f>
        <v>0.319068003880213</v>
      </c>
      <c r="C16" s="0" t="n">
        <v>3.66919</v>
      </c>
      <c r="D16" s="0" t="n">
        <v>-38.0109</v>
      </c>
      <c r="E16" s="0" t="n">
        <v>-420.937</v>
      </c>
      <c r="F16" s="0" t="n">
        <v>-0.0127942</v>
      </c>
      <c r="H16" s="0" t="n">
        <v>3.66919</v>
      </c>
      <c r="I16" s="0" t="n">
        <v>-37.7447</v>
      </c>
      <c r="J16" s="0" t="n">
        <v>-33.6323</v>
      </c>
      <c r="K16" s="0" t="n">
        <v>5.30197</v>
      </c>
      <c r="M16" s="0" t="n">
        <f aca="false">B16</f>
        <v>0.319068003880213</v>
      </c>
      <c r="N16" s="0" t="n">
        <f aca="false">D16+I16</f>
        <v>-75.7556</v>
      </c>
      <c r="O16" s="0" t="n">
        <f aca="false">E16+J16</f>
        <v>-454.5693</v>
      </c>
      <c r="P16" s="0" t="n">
        <f aca="false">F16+K16</f>
        <v>5.2891758</v>
      </c>
      <c r="Q16" s="0" t="n">
        <f aca="false">ABS(P16/N16)</f>
        <v>0.0698189414379927</v>
      </c>
      <c r="R16" s="0" t="str">
        <f aca="false">IF(Q16&gt;0.4,"slip"," ")</f>
        <v> </v>
      </c>
    </row>
    <row r="17" customFormat="false" ht="13.8" hidden="true" customHeight="false" outlineLevel="0" collapsed="false">
      <c r="A17" s="1" t="n">
        <f aca="false">1+A16</f>
        <v>14</v>
      </c>
      <c r="B17" s="14" t="n">
        <f aca="false">PI()*A17/128</f>
        <v>0.343611696486384</v>
      </c>
      <c r="C17" s="0" t="n">
        <v>3.95144</v>
      </c>
      <c r="D17" s="0" t="n">
        <v>-38.0049</v>
      </c>
      <c r="E17" s="0" t="n">
        <v>-420.965</v>
      </c>
      <c r="F17" s="0" t="n">
        <v>-0.0248018</v>
      </c>
      <c r="H17" s="0" t="n">
        <v>3.95144</v>
      </c>
      <c r="I17" s="0" t="n">
        <v>-38.9255</v>
      </c>
      <c r="J17" s="0" t="n">
        <v>-32.0099</v>
      </c>
      <c r="K17" s="0" t="n">
        <v>6.05084</v>
      </c>
      <c r="M17" s="0" t="n">
        <f aca="false">B17</f>
        <v>0.343611696486384</v>
      </c>
      <c r="N17" s="0" t="n">
        <f aca="false">D17+I17</f>
        <v>-76.9304</v>
      </c>
      <c r="O17" s="0" t="n">
        <f aca="false">E17+J17</f>
        <v>-452.9749</v>
      </c>
      <c r="P17" s="0" t="n">
        <f aca="false">F17+K17</f>
        <v>6.0260382</v>
      </c>
      <c r="Q17" s="0" t="n">
        <f aca="false">ABS(P17/N17)</f>
        <v>0.078331039485041</v>
      </c>
      <c r="R17" s="0" t="str">
        <f aca="false">IF(Q17&gt;0.4,"slip"," ")</f>
        <v> </v>
      </c>
    </row>
    <row r="18" customFormat="false" ht="13.8" hidden="true" customHeight="false" outlineLevel="0" collapsed="false">
      <c r="A18" s="1" t="n">
        <f aca="false">1+A17</f>
        <v>15</v>
      </c>
      <c r="B18" s="14" t="n">
        <f aca="false">PI()*A18/128</f>
        <v>0.368155389092554</v>
      </c>
      <c r="C18" s="0" t="n">
        <v>4.23368</v>
      </c>
      <c r="D18" s="0" t="n">
        <v>-38.0105</v>
      </c>
      <c r="E18" s="0" t="n">
        <v>-420.759</v>
      </c>
      <c r="F18" s="0" t="n">
        <v>-0.0147929</v>
      </c>
      <c r="H18" s="0" t="n">
        <v>4.23368</v>
      </c>
      <c r="I18" s="0" t="n">
        <v>-40.058</v>
      </c>
      <c r="J18" s="0" t="n">
        <v>-30.7806</v>
      </c>
      <c r="K18" s="0" t="n">
        <v>6.98232</v>
      </c>
      <c r="M18" s="0" t="n">
        <f aca="false">B18</f>
        <v>0.368155389092554</v>
      </c>
      <c r="N18" s="0" t="n">
        <f aca="false">D18+I18</f>
        <v>-78.0685</v>
      </c>
      <c r="O18" s="0" t="n">
        <f aca="false">E18+J18</f>
        <v>-451.5396</v>
      </c>
      <c r="P18" s="0" t="n">
        <f aca="false">F18+K18</f>
        <v>6.9675271</v>
      </c>
      <c r="Q18" s="0" t="n">
        <f aca="false">ABS(P18/N18)</f>
        <v>0.0892488916784619</v>
      </c>
      <c r="R18" s="0" t="str">
        <f aca="false">IF(Q18&gt;0.4,"slip"," ")</f>
        <v> </v>
      </c>
    </row>
    <row r="19" customFormat="false" ht="13.8" hidden="true" customHeight="false" outlineLevel="0" collapsed="false">
      <c r="A19" s="1" t="n">
        <f aca="false">1+A18</f>
        <v>16</v>
      </c>
      <c r="B19" s="14" t="n">
        <f aca="false">PI()*A19/128</f>
        <v>0.392699081698724</v>
      </c>
      <c r="C19" s="0" t="n">
        <v>4.51593</v>
      </c>
      <c r="D19" s="0" t="n">
        <v>-38.0085</v>
      </c>
      <c r="E19" s="0" t="n">
        <v>-420.774</v>
      </c>
      <c r="F19" s="0" t="n">
        <v>-0.0278928</v>
      </c>
      <c r="H19" s="0" t="n">
        <v>4.51593</v>
      </c>
      <c r="I19" s="0" t="n">
        <v>-41.43</v>
      </c>
      <c r="J19" s="0" t="n">
        <v>-28.7794</v>
      </c>
      <c r="K19" s="0" t="n">
        <v>7.92532</v>
      </c>
      <c r="M19" s="0" t="n">
        <f aca="false">B19</f>
        <v>0.392699081698724</v>
      </c>
      <c r="N19" s="0" t="n">
        <f aca="false">D19+I19</f>
        <v>-79.4385</v>
      </c>
      <c r="O19" s="0" t="n">
        <f aca="false">E19+J19</f>
        <v>-449.5534</v>
      </c>
      <c r="P19" s="0" t="n">
        <f aca="false">F19+K19</f>
        <v>7.8974272</v>
      </c>
      <c r="Q19" s="0" t="n">
        <f aca="false">ABS(P19/N19)</f>
        <v>0.0994156133361028</v>
      </c>
      <c r="R19" s="0" t="str">
        <f aca="false">IF(Q19&gt;0.4,"slip"," ")</f>
        <v> </v>
      </c>
    </row>
    <row r="20" customFormat="false" ht="13.8" hidden="true" customHeight="false" outlineLevel="0" collapsed="false">
      <c r="A20" s="1" t="n">
        <f aca="false">1+A19</f>
        <v>17</v>
      </c>
      <c r="B20" s="14" t="n">
        <f aca="false">PI()*A20/128</f>
        <v>0.417242774304894</v>
      </c>
      <c r="C20" s="0" t="n">
        <v>4.79817</v>
      </c>
      <c r="D20" s="0" t="n">
        <v>-38.0104</v>
      </c>
      <c r="E20" s="0" t="n">
        <v>-420.557</v>
      </c>
      <c r="F20" s="0" t="n">
        <v>-0.0167448</v>
      </c>
      <c r="H20" s="0" t="n">
        <v>4.79817</v>
      </c>
      <c r="I20" s="0" t="n">
        <v>-42.7039</v>
      </c>
      <c r="J20" s="0" t="n">
        <v>-27.0688</v>
      </c>
      <c r="K20" s="0" t="n">
        <v>9.07694</v>
      </c>
      <c r="M20" s="0" t="n">
        <f aca="false">B20</f>
        <v>0.417242774304894</v>
      </c>
      <c r="N20" s="0" t="n">
        <f aca="false">D20+I20</f>
        <v>-80.7143</v>
      </c>
      <c r="O20" s="0" t="n">
        <f aca="false">E20+J20</f>
        <v>-447.6258</v>
      </c>
      <c r="P20" s="0" t="n">
        <f aca="false">F20+K20</f>
        <v>9.0601952</v>
      </c>
      <c r="Q20" s="0" t="n">
        <f aca="false">ABS(P20/N20)</f>
        <v>0.11225018615041</v>
      </c>
      <c r="R20" s="0" t="str">
        <f aca="false">IF(Q20&gt;0.4,"slip"," ")</f>
        <v> </v>
      </c>
    </row>
    <row r="21" customFormat="false" ht="13.8" hidden="true" customHeight="false" outlineLevel="0" collapsed="false">
      <c r="A21" s="1" t="n">
        <f aca="false">1+A20</f>
        <v>18</v>
      </c>
      <c r="B21" s="14" t="n">
        <f aca="false">PI()*A21/128</f>
        <v>0.441786466911065</v>
      </c>
      <c r="C21" s="0" t="n">
        <v>5.08042</v>
      </c>
      <c r="D21" s="0" t="n">
        <v>-38.0122</v>
      </c>
      <c r="E21" s="0" t="n">
        <v>-420.557</v>
      </c>
      <c r="F21" s="0" t="n">
        <v>-0.0309104</v>
      </c>
      <c r="H21" s="0" t="n">
        <v>5.08042</v>
      </c>
      <c r="I21" s="0" t="n">
        <v>-44.2445</v>
      </c>
      <c r="J21" s="0" t="n">
        <v>-24.5598</v>
      </c>
      <c r="K21" s="0" t="n">
        <v>10.2158</v>
      </c>
      <c r="M21" s="0" t="n">
        <f aca="false">B21</f>
        <v>0.441786466911065</v>
      </c>
      <c r="N21" s="0" t="n">
        <f aca="false">D21+I21</f>
        <v>-82.2567</v>
      </c>
      <c r="O21" s="0" t="n">
        <f aca="false">E21+J21</f>
        <v>-445.1168</v>
      </c>
      <c r="P21" s="0" t="n">
        <f aca="false">F21+K21</f>
        <v>10.1848896</v>
      </c>
      <c r="Q21" s="0" t="n">
        <f aca="false">ABS(P21/N21)</f>
        <v>0.123818358869247</v>
      </c>
      <c r="R21" s="0" t="str">
        <f aca="false">IF(Q21&gt;0.4,"slip"," ")</f>
        <v> </v>
      </c>
    </row>
    <row r="22" customFormat="false" ht="13.8" hidden="true" customHeight="false" outlineLevel="0" collapsed="false">
      <c r="A22" s="1" t="n">
        <f aca="false">1+A21</f>
        <v>19</v>
      </c>
      <c r="B22" s="14" t="n">
        <f aca="false">PI()*A22/128</f>
        <v>0.466330159517235</v>
      </c>
      <c r="C22" s="0" t="n">
        <v>5.36266</v>
      </c>
      <c r="D22" s="0" t="n">
        <v>-38.0103</v>
      </c>
      <c r="E22" s="0" t="n">
        <v>-420.331</v>
      </c>
      <c r="F22" s="0" t="n">
        <v>-0.0185862</v>
      </c>
      <c r="H22" s="0" t="n">
        <v>5.36266</v>
      </c>
      <c r="I22" s="0" t="n">
        <v>-45.6739</v>
      </c>
      <c r="J22" s="0" t="n">
        <v>-22.2985</v>
      </c>
      <c r="K22" s="0" t="n">
        <v>11.5747</v>
      </c>
      <c r="M22" s="0" t="n">
        <f aca="false">B22</f>
        <v>0.466330159517235</v>
      </c>
      <c r="N22" s="0" t="n">
        <f aca="false">D22+I22</f>
        <v>-83.6842</v>
      </c>
      <c r="O22" s="0" t="n">
        <f aca="false">E22+J22</f>
        <v>-442.6295</v>
      </c>
      <c r="P22" s="0" t="n">
        <f aca="false">F22+K22</f>
        <v>11.5561138</v>
      </c>
      <c r="Q22" s="0" t="n">
        <f aca="false">ABS(P22/N22)</f>
        <v>0.138091943282005</v>
      </c>
      <c r="R22" s="0" t="str">
        <f aca="false">IF(Q22&gt;0.4,"slip"," ")</f>
        <v> </v>
      </c>
    </row>
    <row r="23" customFormat="false" ht="13.8" hidden="true" customHeight="false" outlineLevel="0" collapsed="false">
      <c r="A23" s="1" t="n">
        <f aca="false">1+A22</f>
        <v>20</v>
      </c>
      <c r="B23" s="14" t="n">
        <f aca="false">PI()*A23/128</f>
        <v>0.490873852123405</v>
      </c>
      <c r="C23" s="0" t="n">
        <v>5.64491</v>
      </c>
      <c r="D23" s="0" t="n">
        <v>-38.0159</v>
      </c>
      <c r="E23" s="0" t="n">
        <v>-420.317</v>
      </c>
      <c r="F23" s="0" t="n">
        <v>-0.0338233</v>
      </c>
      <c r="H23" s="0" t="n">
        <v>5.64491</v>
      </c>
      <c r="I23" s="0" t="n">
        <v>-47.1856</v>
      </c>
      <c r="J23" s="0" t="n">
        <v>-19.1458</v>
      </c>
      <c r="K23" s="0" t="n">
        <v>12.9878</v>
      </c>
      <c r="M23" s="0" t="n">
        <f aca="false">B23</f>
        <v>0.490873852123405</v>
      </c>
      <c r="N23" s="0" t="n">
        <f aca="false">D23+I23</f>
        <v>-85.2015</v>
      </c>
      <c r="O23" s="0" t="n">
        <f aca="false">E23+J23</f>
        <v>-439.4628</v>
      </c>
      <c r="P23" s="0" t="n">
        <f aca="false">F23+K23</f>
        <v>12.9539767</v>
      </c>
      <c r="Q23" s="0" t="n">
        <f aca="false">ABS(P23/N23)</f>
        <v>0.152039303298651</v>
      </c>
      <c r="R23" s="0" t="str">
        <f aca="false">IF(Q23&gt;0.4,"slip"," ")</f>
        <v> </v>
      </c>
    </row>
    <row r="24" customFormat="false" ht="13.8" hidden="true" customHeight="false" outlineLevel="0" collapsed="false">
      <c r="A24" s="1" t="n">
        <f aca="false">1+A23</f>
        <v>21</v>
      </c>
      <c r="B24" s="14" t="n">
        <f aca="false">PI()*A24/128</f>
        <v>0.515417544729575</v>
      </c>
      <c r="C24" s="0" t="n">
        <v>5.92715</v>
      </c>
      <c r="D24" s="0" t="n">
        <v>-38.01</v>
      </c>
      <c r="E24" s="0" t="n">
        <v>-420.081</v>
      </c>
      <c r="F24" s="0" t="n">
        <v>-0.0203772</v>
      </c>
      <c r="H24" s="0" t="n">
        <v>5.92715</v>
      </c>
      <c r="I24" s="0" t="n">
        <v>-48.8668</v>
      </c>
      <c r="J24" s="0" t="n">
        <v>-16.239</v>
      </c>
      <c r="K24" s="0" t="n">
        <v>14.5926</v>
      </c>
      <c r="M24" s="0" t="n">
        <f aca="false">B24</f>
        <v>0.515417544729575</v>
      </c>
      <c r="N24" s="0" t="n">
        <f aca="false">D24+I24</f>
        <v>-86.8768</v>
      </c>
      <c r="O24" s="0" t="n">
        <f aca="false">E24+J24</f>
        <v>-436.32</v>
      </c>
      <c r="P24" s="0" t="n">
        <f aca="false">F24+K24</f>
        <v>14.5722228</v>
      </c>
      <c r="Q24" s="0" t="n">
        <f aca="false">ABS(P24/N24)</f>
        <v>0.167734341043869</v>
      </c>
      <c r="R24" s="0" t="str">
        <f aca="false">IF(Q24&gt;0.4,"slip"," ")</f>
        <v> </v>
      </c>
    </row>
    <row r="25" customFormat="false" ht="13.8" hidden="true" customHeight="false" outlineLevel="0" collapsed="false">
      <c r="A25" s="1" t="n">
        <f aca="false">1+A24</f>
        <v>22</v>
      </c>
      <c r="B25" s="14" t="n">
        <f aca="false">PI()*A25/128</f>
        <v>0.539961237335746</v>
      </c>
      <c r="C25" s="0" t="n">
        <v>6.2094</v>
      </c>
      <c r="D25" s="0" t="n">
        <v>-38.0191</v>
      </c>
      <c r="E25" s="0" t="n">
        <v>-420.054</v>
      </c>
      <c r="F25" s="0" t="n">
        <v>-0.036598</v>
      </c>
      <c r="H25" s="0" t="n">
        <v>6.2094</v>
      </c>
      <c r="I25" s="0" t="n">
        <v>-50.1469</v>
      </c>
      <c r="J25" s="0" t="n">
        <v>-12.3683</v>
      </c>
      <c r="K25" s="0" t="n">
        <v>16.2825</v>
      </c>
      <c r="M25" s="0" t="n">
        <f aca="false">B25</f>
        <v>0.539961237335746</v>
      </c>
      <c r="N25" s="0" t="n">
        <f aca="false">D25+I25</f>
        <v>-88.166</v>
      </c>
      <c r="O25" s="0" t="n">
        <f aca="false">E25+J25</f>
        <v>-432.4223</v>
      </c>
      <c r="P25" s="0" t="n">
        <f aca="false">F25+K25</f>
        <v>16.245902</v>
      </c>
      <c r="Q25" s="0" t="n">
        <f aca="false">ABS(P25/N25)</f>
        <v>0.184264932059978</v>
      </c>
      <c r="R25" s="0" t="str">
        <f aca="false">IF(Q25&gt;0.4,"slip"," ")</f>
        <v> </v>
      </c>
    </row>
    <row r="26" customFormat="false" ht="13.8" hidden="false" customHeight="false" outlineLevel="0" collapsed="false">
      <c r="A26" s="1" t="n">
        <f aca="false">1+A25</f>
        <v>23</v>
      </c>
      <c r="B26" s="14" t="n">
        <f aca="false">PI()*A26/128</f>
        <v>0.564504929941916</v>
      </c>
      <c r="C26" s="0" t="n">
        <v>6.49164</v>
      </c>
      <c r="D26" s="0" t="n">
        <v>-38.0093</v>
      </c>
      <c r="E26" s="0" t="n">
        <v>-419.809</v>
      </c>
      <c r="F26" s="0" t="n">
        <v>-0.0220557</v>
      </c>
      <c r="H26" s="0" t="n">
        <v>6.49164</v>
      </c>
      <c r="I26" s="0" t="n">
        <v>-51.9754</v>
      </c>
      <c r="J26" s="0" t="n">
        <v>-8.63033</v>
      </c>
      <c r="K26" s="0" t="n">
        <v>18.1906</v>
      </c>
      <c r="M26" s="0" t="n">
        <f aca="false">B26</f>
        <v>0.564504929941916</v>
      </c>
      <c r="N26" s="0" t="n">
        <f aca="false">D26+I26</f>
        <v>-89.9847</v>
      </c>
      <c r="O26" s="0" t="n">
        <f aca="false">E26+J26</f>
        <v>-428.43933</v>
      </c>
      <c r="P26" s="0" t="n">
        <f aca="false">F26+K26</f>
        <v>18.1685443</v>
      </c>
      <c r="Q26" s="0" t="n">
        <f aca="false">ABS(P26/N26)</f>
        <v>0.201907038641013</v>
      </c>
      <c r="R26" s="0" t="str">
        <f aca="false">IF(Q26&gt;0.4,"slip"," ")</f>
        <v> </v>
      </c>
      <c r="V26" s="0" t="n">
        <f aca="false">20*SIN(M26)</f>
        <v>10.6999523977419</v>
      </c>
      <c r="W26" s="0" t="n">
        <f aca="false">20*COS(M26)</f>
        <v>16.8970713049941</v>
      </c>
      <c r="X26" s="0" t="n">
        <f aca="false">V26+0.075*ABS(N26)*SIN(M26)</f>
        <v>14.310572422211</v>
      </c>
      <c r="Y26" s="0" t="n">
        <f aca="false">W26+0.075*ABS(N26)*COS(M26)</f>
        <v>22.5988634009635</v>
      </c>
      <c r="Z26" s="0" t="n">
        <f aca="false">V26+0.075*ABS(P26)/0.4*SIN(M26)</f>
        <v>12.5224763897382</v>
      </c>
      <c r="AA26" s="0" t="n">
        <f aca="false">W26+0.075*ABS(P26)/0.4*COS(M26)</f>
        <v>19.7751511976039</v>
      </c>
    </row>
    <row r="27" customFormat="false" ht="13.8" hidden="false" customHeight="false" outlineLevel="0" collapsed="false">
      <c r="A27" s="1" t="n">
        <f aca="false">1+A26</f>
        <v>24</v>
      </c>
      <c r="B27" s="14" t="n">
        <f aca="false">PI()*A27/128</f>
        <v>0.589048622548086</v>
      </c>
      <c r="C27" s="0" t="n">
        <v>6.77389</v>
      </c>
      <c r="D27" s="0" t="n">
        <v>-38.0214</v>
      </c>
      <c r="E27" s="0" t="n">
        <v>-419.769</v>
      </c>
      <c r="F27" s="0" t="n">
        <v>-0.0392193</v>
      </c>
      <c r="H27" s="0" t="n">
        <v>6.77389</v>
      </c>
      <c r="I27" s="0" t="n">
        <v>-53.1324</v>
      </c>
      <c r="J27" s="0" t="n">
        <v>-3.91695</v>
      </c>
      <c r="K27" s="0" t="n">
        <v>20.1341</v>
      </c>
      <c r="M27" s="0" t="n">
        <f aca="false">B27</f>
        <v>0.589048622548086</v>
      </c>
      <c r="N27" s="0" t="n">
        <f aca="false">D27+I27</f>
        <v>-91.1538</v>
      </c>
      <c r="O27" s="0" t="n">
        <f aca="false">E27+J27</f>
        <v>-423.68595</v>
      </c>
      <c r="P27" s="0" t="n">
        <f aca="false">F27+K27</f>
        <v>20.0948807</v>
      </c>
      <c r="Q27" s="0" t="n">
        <f aca="false">ABS(P27/N27)</f>
        <v>0.220450279637272</v>
      </c>
      <c r="R27" s="0" t="str">
        <f aca="false">IF(Q27&gt;0.4,"slip"," ")</f>
        <v> </v>
      </c>
      <c r="V27" s="0" t="n">
        <f aca="false">20*SIN(M27)</f>
        <v>11.111404660392</v>
      </c>
      <c r="W27" s="0" t="n">
        <f aca="false">20*COS(M27)</f>
        <v>16.6293922460509</v>
      </c>
      <c r="X27" s="0" t="n">
        <f aca="false">V27+0.075*ABS(N27)*SIN(M27)</f>
        <v>14.9095800033887</v>
      </c>
      <c r="Y27" s="0" t="n">
        <f aca="false">W27+0.075*ABS(N27)*COS(M27)</f>
        <v>22.3137633519937</v>
      </c>
      <c r="Z27" s="0" t="n">
        <f aca="false">V27+0.075*ABS(P27)/0.4*SIN(M27)</f>
        <v>13.2046767015796</v>
      </c>
      <c r="AA27" s="0" t="n">
        <f aca="false">W27+0.075*ABS(P27)/0.4*COS(M27)</f>
        <v>19.7621952457187</v>
      </c>
    </row>
    <row r="28" customFormat="false" ht="13.8" hidden="false" customHeight="false" outlineLevel="0" collapsed="false">
      <c r="A28" s="1" t="n">
        <f aca="false">1+A27</f>
        <v>25</v>
      </c>
      <c r="B28" s="14" t="n">
        <f aca="false">PI()*A28/128</f>
        <v>0.613592315154256</v>
      </c>
      <c r="C28" s="0" t="n">
        <v>7.05613</v>
      </c>
      <c r="D28" s="0" t="n">
        <v>-38.0064</v>
      </c>
      <c r="E28" s="0" t="n">
        <v>-419.517</v>
      </c>
      <c r="F28" s="0" t="n">
        <v>-0.0234201</v>
      </c>
      <c r="H28" s="0" t="n">
        <v>7.05613</v>
      </c>
      <c r="I28" s="0" t="n">
        <v>-54.6548</v>
      </c>
      <c r="J28" s="0" t="n">
        <v>0.80535</v>
      </c>
      <c r="K28" s="0" t="n">
        <v>22.4473</v>
      </c>
      <c r="M28" s="0" t="n">
        <f aca="false">B28</f>
        <v>0.613592315154256</v>
      </c>
      <c r="N28" s="0" t="n">
        <f aca="false">D28+I28</f>
        <v>-92.6612</v>
      </c>
      <c r="O28" s="0" t="n">
        <f aca="false">E28+J28</f>
        <v>-418.71165</v>
      </c>
      <c r="P28" s="0" t="n">
        <f aca="false">F28+K28</f>
        <v>22.4238799</v>
      </c>
      <c r="Q28" s="0" t="n">
        <f aca="false">ABS(P28/N28)</f>
        <v>0.241998591643536</v>
      </c>
      <c r="R28" s="0" t="str">
        <f aca="false">IF(Q28&gt;0.4,"slip"," ")</f>
        <v> </v>
      </c>
      <c r="V28" s="0" t="n">
        <f aca="false">20*SIN(M28)</f>
        <v>11.5161638283569</v>
      </c>
      <c r="W28" s="0" t="n">
        <f aca="false">20*COS(M28)</f>
        <v>16.3516962630317</v>
      </c>
      <c r="X28" s="0" t="n">
        <f aca="false">V28+0.075*ABS(N28)*SIN(M28)</f>
        <v>15.5177946773525</v>
      </c>
      <c r="Y28" s="0" t="n">
        <f aca="false">W28+0.075*ABS(N28)*COS(M28)</f>
        <v>22.0335755046618</v>
      </c>
      <c r="Z28" s="0" t="n">
        <f aca="false">V28+0.075*ABS(P28)/0.4*SIN(M28)</f>
        <v>13.9371364026925</v>
      </c>
      <c r="AA28" s="0" t="n">
        <f aca="false">W28+0.075*ABS(P28)/0.4*COS(M28)</f>
        <v>19.7892131989395</v>
      </c>
    </row>
    <row r="29" customFormat="false" ht="13.8" hidden="false" customHeight="false" outlineLevel="0" collapsed="false">
      <c r="A29" s="1" t="n">
        <f aca="false">1+A28</f>
        <v>26</v>
      </c>
      <c r="B29" s="14" t="n">
        <f aca="false">PI()*A29/128</f>
        <v>0.638136007760427</v>
      </c>
      <c r="C29" s="0" t="n">
        <v>7.33838</v>
      </c>
      <c r="D29" s="0" t="n">
        <v>-38.0213</v>
      </c>
      <c r="E29" s="0" t="n">
        <v>-419.466</v>
      </c>
      <c r="F29" s="0" t="n">
        <v>-0.0411293</v>
      </c>
      <c r="H29" s="0" t="n">
        <v>7.33838</v>
      </c>
      <c r="I29" s="0" t="n">
        <v>-55.7276</v>
      </c>
      <c r="J29" s="0" t="n">
        <v>6.4734</v>
      </c>
      <c r="K29" s="0" t="n">
        <v>24.7415</v>
      </c>
      <c r="M29" s="0" t="n">
        <f aca="false">B29</f>
        <v>0.638136007760427</v>
      </c>
      <c r="N29" s="0" t="n">
        <f aca="false">D29+I29</f>
        <v>-93.7489</v>
      </c>
      <c r="O29" s="0" t="n">
        <f aca="false">E29+J29</f>
        <v>-412.9926</v>
      </c>
      <c r="P29" s="0" t="n">
        <f aca="false">F29+K29</f>
        <v>24.7003707</v>
      </c>
      <c r="Q29" s="0" t="n">
        <f aca="false">ABS(P29/N29)</f>
        <v>0.26347371222489</v>
      </c>
      <c r="R29" s="0" t="str">
        <f aca="false">IF(Q29&gt;0.4,"slip"," ")</f>
        <v> </v>
      </c>
      <c r="V29" s="0" t="n">
        <f aca="false">20*SIN(M29)</f>
        <v>11.9139860898487</v>
      </c>
      <c r="W29" s="0" t="n">
        <f aca="false">20*COS(M29)</f>
        <v>16.0641506296129</v>
      </c>
      <c r="X29" s="0" t="n">
        <f aca="false">V29+0.075*ABS(N29)*SIN(M29)</f>
        <v>16.1024476793685</v>
      </c>
      <c r="Y29" s="0" t="n">
        <f aca="false">W29+0.075*ABS(N29)*COS(M29)</f>
        <v>21.7116373207148</v>
      </c>
      <c r="Z29" s="0" t="n">
        <f aca="false">V29+0.075*ABS(P29)/0.4*SIN(M29)</f>
        <v>14.672859898604</v>
      </c>
      <c r="AA29" s="0" t="n">
        <f aca="false">W29+0.075*ABS(P29)/0.4*COS(M29)</f>
        <v>19.7840613377261</v>
      </c>
    </row>
    <row r="30" customFormat="false" ht="13.8" hidden="false" customHeight="false" outlineLevel="0" collapsed="false">
      <c r="A30" s="1" t="n">
        <f aca="false">1+A29</f>
        <v>27</v>
      </c>
      <c r="B30" s="14" t="n">
        <f aca="false">PI()*A30/128</f>
        <v>0.662679700366597</v>
      </c>
      <c r="C30" s="0" t="n">
        <v>7.62063</v>
      </c>
      <c r="D30" s="0" t="n">
        <v>-38.0051</v>
      </c>
      <c r="E30" s="0" t="n">
        <v>-419.211</v>
      </c>
      <c r="F30" s="0" t="n">
        <v>-0.0242456</v>
      </c>
      <c r="H30" s="0" t="n">
        <v>7.62063</v>
      </c>
      <c r="I30" s="0" t="n">
        <v>-56.3546</v>
      </c>
      <c r="J30" s="0" t="n">
        <v>12.2729</v>
      </c>
      <c r="K30" s="0" t="n">
        <v>27.4284</v>
      </c>
      <c r="M30" s="0" t="n">
        <f aca="false">B30</f>
        <v>0.662679700366597</v>
      </c>
      <c r="N30" s="0" t="n">
        <f aca="false">D30+I30</f>
        <v>-94.3597</v>
      </c>
      <c r="O30" s="0" t="n">
        <f aca="false">E30+J30</f>
        <v>-406.9381</v>
      </c>
      <c r="P30" s="0" t="n">
        <f aca="false">F30+K30</f>
        <v>27.4041544</v>
      </c>
      <c r="Q30" s="0" t="n">
        <f aca="false">ABS(P30/N30)</f>
        <v>0.290422228981228</v>
      </c>
      <c r="R30" s="0" t="str">
        <f aca="false">IF(Q30&gt;0.4,"slip"," ")</f>
        <v> </v>
      </c>
      <c r="V30" s="0" t="n">
        <f aca="false">20*SIN(M30)</f>
        <v>12.3046318116125</v>
      </c>
      <c r="W30" s="0" t="n">
        <f aca="false">20*COS(M30)</f>
        <v>15.7669285525321</v>
      </c>
      <c r="X30" s="0" t="n">
        <f aca="false">V30+0.075*ABS(N30)*SIN(M30)</f>
        <v>16.6586119354408</v>
      </c>
      <c r="Y30" s="0" t="n">
        <f aca="false">W30+0.075*ABS(N30)*COS(M30)</f>
        <v>21.346038483051</v>
      </c>
      <c r="Z30" s="0" t="n">
        <f aca="false">V30+0.075*ABS(P30)/0.4*SIN(M30)</f>
        <v>15.465863342868</v>
      </c>
      <c r="AA30" s="0" t="n">
        <f aca="false">W30+0.075*ABS(P30)/0.4*COS(M30)</f>
        <v>19.8176724069136</v>
      </c>
    </row>
    <row r="31" customFormat="false" ht="13.8" hidden="false" customHeight="false" outlineLevel="0" collapsed="false">
      <c r="A31" s="1" t="n">
        <f aca="false">1+A30</f>
        <v>28</v>
      </c>
      <c r="B31" s="14" t="n">
        <f aca="false">PI()*A31/128</f>
        <v>0.687223392972767</v>
      </c>
      <c r="C31" s="0" t="n">
        <v>7.90287</v>
      </c>
      <c r="D31" s="0" t="n">
        <v>-38.0219</v>
      </c>
      <c r="E31" s="0" t="n">
        <v>-419.148</v>
      </c>
      <c r="F31" s="0" t="n">
        <v>-0.0431779</v>
      </c>
      <c r="H31" s="0" t="n">
        <v>7.90287</v>
      </c>
      <c r="I31" s="0" t="n">
        <v>-56.9852</v>
      </c>
      <c r="J31" s="0" t="n">
        <v>18.9581</v>
      </c>
      <c r="K31" s="0" t="n">
        <v>30.1608</v>
      </c>
      <c r="M31" s="0" t="n">
        <f aca="false">B31</f>
        <v>0.687223392972767</v>
      </c>
      <c r="N31" s="0" t="n">
        <f aca="false">D31+I31</f>
        <v>-95.0071</v>
      </c>
      <c r="O31" s="0" t="n">
        <f aca="false">E31+J31</f>
        <v>-400.1899</v>
      </c>
      <c r="P31" s="0" t="n">
        <f aca="false">F31+K31</f>
        <v>30.1176221</v>
      </c>
      <c r="Q31" s="0" t="n">
        <f aca="false">ABS(P31/N31)</f>
        <v>0.317003909181524</v>
      </c>
      <c r="R31" s="0" t="str">
        <f aca="false">IF(Q31&gt;0.4,"slip"," ")</f>
        <v> </v>
      </c>
      <c r="V31" s="0" t="n">
        <f aca="false">20*SIN(M31)</f>
        <v>12.6878656832729</v>
      </c>
      <c r="W31" s="0" t="n">
        <f aca="false">20*COS(M31)</f>
        <v>15.4602090672547</v>
      </c>
      <c r="X31" s="0" t="n">
        <f aca="false">V31+0.075*ABS(N31)*SIN(M31)</f>
        <v>17.2082556473627</v>
      </c>
      <c r="Y31" s="0" t="n">
        <f aca="false">W31+0.075*ABS(N31)*COS(M31)</f>
        <v>20.9683201755307</v>
      </c>
      <c r="Z31" s="0" t="n">
        <f aca="false">V31+0.075*ABS(P31)/0.4*SIN(M31)</f>
        <v>16.2703189073764</v>
      </c>
      <c r="AA31" s="0" t="n">
        <f aca="false">W31+0.075*ABS(P31)/0.4*COS(M31)</f>
        <v>19.8254409510789</v>
      </c>
    </row>
    <row r="32" customFormat="false" ht="13.8" hidden="false" customHeight="false" outlineLevel="0" collapsed="false">
      <c r="A32" s="1" t="n">
        <f aca="false">1+A31</f>
        <v>29</v>
      </c>
      <c r="B32" s="14" t="n">
        <f aca="false">PI()*A32/128</f>
        <v>0.711767085578938</v>
      </c>
      <c r="C32" s="0" t="n">
        <v>8.18512</v>
      </c>
      <c r="D32" s="0" t="n">
        <v>-37.9822</v>
      </c>
      <c r="E32" s="0" t="n">
        <v>-418.89</v>
      </c>
      <c r="F32" s="0" t="n">
        <v>-0.0308737</v>
      </c>
      <c r="H32" s="0" t="n">
        <v>8.18512</v>
      </c>
      <c r="I32" s="0" t="n">
        <v>-56.3283</v>
      </c>
      <c r="J32" s="0" t="n">
        <v>25.9462</v>
      </c>
      <c r="K32" s="0" t="n">
        <v>33.221</v>
      </c>
      <c r="M32" s="0" t="n">
        <f aca="false">B32</f>
        <v>0.711767085578938</v>
      </c>
      <c r="N32" s="0" t="n">
        <f aca="false">D32+I32</f>
        <v>-94.3105</v>
      </c>
      <c r="O32" s="0" t="n">
        <f aca="false">E32+J32</f>
        <v>-392.9438</v>
      </c>
      <c r="P32" s="0" t="n">
        <f aca="false">F32+K32</f>
        <v>33.1901263</v>
      </c>
      <c r="Q32" s="0" t="n">
        <f aca="false">ABS(P32/N32)</f>
        <v>0.35192397771192</v>
      </c>
      <c r="R32" s="0" t="str">
        <f aca="false">IF(Q32&gt;0.4,"slip"," ")</f>
        <v> </v>
      </c>
      <c r="V32" s="0" t="n">
        <f aca="false">20*SIN(M32)</f>
        <v>13.0634568590755</v>
      </c>
      <c r="W32" s="0" t="n">
        <f aca="false">20*COS(M32)</f>
        <v>15.1441769301297</v>
      </c>
      <c r="X32" s="0" t="n">
        <f aca="false">V32+0.075*ABS(N32)*SIN(M32)</f>
        <v>17.6835361644799</v>
      </c>
      <c r="Y32" s="0" t="n">
        <f aca="false">W32+0.075*ABS(N32)*COS(M32)</f>
        <v>20.5001327990134</v>
      </c>
      <c r="Z32" s="0" t="n">
        <f aca="false">V32+0.075*ABS(P32)/0.4*SIN(M32)</f>
        <v>17.1282485753316</v>
      </c>
      <c r="AA32" s="0" t="n">
        <f aca="false">W32+0.075*ABS(P32)/0.4*COS(M32)</f>
        <v>19.8564001646974</v>
      </c>
    </row>
    <row r="33" customFormat="false" ht="13.8" hidden="false" customHeight="false" outlineLevel="0" collapsed="false">
      <c r="A33" s="1" t="n">
        <f aca="false">1+A32</f>
        <v>30</v>
      </c>
      <c r="B33" s="14" t="n">
        <f aca="false">PI()*A33/128</f>
        <v>0.736310778185108</v>
      </c>
      <c r="C33" s="0" t="n">
        <v>8.46736</v>
      </c>
      <c r="D33" s="0" t="n">
        <v>-37.9896</v>
      </c>
      <c r="E33" s="0" t="n">
        <v>-418.827</v>
      </c>
      <c r="F33" s="0" t="n">
        <v>-0.0679976</v>
      </c>
      <c r="H33" s="0" t="n">
        <v>8.46736</v>
      </c>
      <c r="I33" s="0" t="n">
        <v>-55.75</v>
      </c>
      <c r="J33" s="0" t="n">
        <v>33.7438</v>
      </c>
      <c r="K33" s="0" t="n">
        <v>36.5192</v>
      </c>
      <c r="M33" s="0" t="n">
        <f aca="false">B33</f>
        <v>0.736310778185108</v>
      </c>
      <c r="N33" s="0" t="n">
        <f aca="false">D33+I33</f>
        <v>-93.7396</v>
      </c>
      <c r="O33" s="0" t="n">
        <f aca="false">E33+J33</f>
        <v>-385.0832</v>
      </c>
      <c r="P33" s="0" t="n">
        <f aca="false">F33+K33</f>
        <v>36.4512024</v>
      </c>
      <c r="Q33" s="0" t="n">
        <f aca="false">ABS(P33/N33)</f>
        <v>0.388855962688128</v>
      </c>
      <c r="R33" s="0" t="str">
        <f aca="false">IF(Q33&gt;0.4,"slip"," ")</f>
        <v> </v>
      </c>
      <c r="V33" s="0" t="n">
        <f aca="false">20*SIN(M33)</f>
        <v>13.4311790969404</v>
      </c>
      <c r="W33" s="0" t="n">
        <f aca="false">20*COS(M33)</f>
        <v>14.8190225070992</v>
      </c>
      <c r="X33" s="0" t="n">
        <f aca="false">V33+0.075*ABS(N33)*SIN(M33)</f>
        <v>18.1525541822237</v>
      </c>
      <c r="Y33" s="0" t="n">
        <f aca="false">W33+0.075*ABS(N33)*COS(M33)</f>
        <v>20.0282571653735</v>
      </c>
      <c r="Z33" s="0" t="n">
        <f aca="false">V33+0.075*ABS(P33)/0.4*SIN(M33)</f>
        <v>18.0210162319393</v>
      </c>
      <c r="AA33" s="0" t="n">
        <f aca="false">W33+0.075*ABS(P33)/0.4*COS(M33)</f>
        <v>19.8831274018782</v>
      </c>
    </row>
    <row r="34" customFormat="false" ht="13.8" hidden="false" customHeight="false" outlineLevel="0" collapsed="false">
      <c r="A34" s="1" t="n">
        <f aca="false">1+A33</f>
        <v>31</v>
      </c>
      <c r="B34" s="14" t="n">
        <f aca="false">PI()*A34/128</f>
        <v>0.760854470791278</v>
      </c>
      <c r="C34" s="0" t="n">
        <v>8.74961</v>
      </c>
      <c r="D34" s="0" t="n">
        <v>-38.0186</v>
      </c>
      <c r="E34" s="0" t="n">
        <v>-418.604</v>
      </c>
      <c r="F34" s="0" t="n">
        <v>0.0289304</v>
      </c>
      <c r="H34" s="0" t="n">
        <v>8.74961</v>
      </c>
      <c r="I34" s="0" t="n">
        <v>-53.3247</v>
      </c>
      <c r="J34" s="0" t="n">
        <v>41.769</v>
      </c>
      <c r="K34" s="0" t="n">
        <v>40.0517</v>
      </c>
      <c r="M34" s="0" t="n">
        <f aca="false">B34</f>
        <v>0.760854470791278</v>
      </c>
      <c r="N34" s="0" t="n">
        <f aca="false">D34+I34</f>
        <v>-91.3433</v>
      </c>
      <c r="O34" s="0" t="n">
        <f aca="false">E34+J34</f>
        <v>-376.835</v>
      </c>
      <c r="P34" s="0" t="n">
        <f aca="false">F34+K34</f>
        <v>40.0806304</v>
      </c>
      <c r="Q34" s="15" t="n">
        <f aca="false">ABS(P34/N34)</f>
        <v>0.438791136295711</v>
      </c>
      <c r="R34" s="15" t="str">
        <f aca="false">IF(Q34&gt;0.4,"slip"," ")</f>
        <v>slip</v>
      </c>
      <c r="V34" s="0" t="n">
        <f aca="false">20*SIN(M34)</f>
        <v>13.7908108947413</v>
      </c>
      <c r="W34" s="0" t="n">
        <f aca="false">20*COS(M34)</f>
        <v>14.4849416590293</v>
      </c>
      <c r="X34" s="0" t="n">
        <f aca="false">V34+0.075*ABS(N34)*SIN(M34)</f>
        <v>18.5146790577474</v>
      </c>
      <c r="Y34" s="0" t="n">
        <f aca="false">W34+0.075*ABS(N34)*COS(M34)</f>
        <v>19.4465755519414</v>
      </c>
      <c r="Z34" s="0" t="n">
        <f aca="false">V34+0.075*ABS(P34)/0.4*SIN(M34)</f>
        <v>18.9727895921328</v>
      </c>
      <c r="AA34" s="0" t="n">
        <f aca="false">W34+0.075*ABS(P34)/0.4*COS(M34)</f>
        <v>19.9277440934148</v>
      </c>
    </row>
    <row r="35" customFormat="false" ht="13.8" hidden="false" customHeight="false" outlineLevel="0" collapsed="false">
      <c r="A35" s="1" t="n">
        <f aca="false">1+A34</f>
        <v>32</v>
      </c>
      <c r="B35" s="14" t="n">
        <f aca="false">PI()*A35/128</f>
        <v>0.785398163397448</v>
      </c>
      <c r="C35" s="0" t="n">
        <v>9.03185</v>
      </c>
      <c r="D35" s="0" t="n">
        <v>-38.2744</v>
      </c>
      <c r="E35" s="0" t="n">
        <v>-418.608</v>
      </c>
      <c r="F35" s="0" t="n">
        <v>-0.0236167</v>
      </c>
      <c r="H35" s="0" t="n">
        <v>9.03185</v>
      </c>
      <c r="I35" s="0" t="n">
        <v>-50.5803</v>
      </c>
      <c r="J35" s="0" t="n">
        <v>50.532</v>
      </c>
      <c r="K35" s="0" t="n">
        <v>43.9779</v>
      </c>
      <c r="M35" s="0" t="n">
        <f aca="false">B35</f>
        <v>0.785398163397448</v>
      </c>
      <c r="N35" s="0" t="n">
        <f aca="false">D35+I35</f>
        <v>-88.8547</v>
      </c>
      <c r="O35" s="0" t="n">
        <f aca="false">E35+J35</f>
        <v>-368.076</v>
      </c>
      <c r="P35" s="0" t="n">
        <f aca="false">F35+K35</f>
        <v>43.9542833</v>
      </c>
      <c r="Q35" s="15" t="n">
        <f aca="false">ABS(P35/N35)</f>
        <v>0.494675951862985</v>
      </c>
      <c r="R35" s="15" t="str">
        <f aca="false">IF(Q35&gt;0.4,"slip"," ")</f>
        <v>slip</v>
      </c>
      <c r="V35" s="0" t="n">
        <f aca="false">20*SIN(M35)</f>
        <v>14.142135623731</v>
      </c>
      <c r="W35" s="0" t="n">
        <f aca="false">20*COS(M35)</f>
        <v>14.142135623731</v>
      </c>
      <c r="X35" s="0" t="n">
        <f aca="false">V35+0.075*ABS(N35)*SIN(M35)</f>
        <v>18.8543676920032</v>
      </c>
      <c r="Y35" s="0" t="n">
        <f aca="false">W35+0.075*ABS(N35)*COS(M35)</f>
        <v>18.8543676920032</v>
      </c>
      <c r="Z35" s="0" t="n">
        <f aca="false">V35+0.075*ABS(P35)/0.4*SIN(M35)</f>
        <v>19.9697053331606</v>
      </c>
      <c r="AA35" s="0" t="n">
        <f aca="false">W35+0.075*ABS(P35)/0.4*COS(M35)</f>
        <v>19.9697053331606</v>
      </c>
    </row>
    <row r="36" customFormat="false" ht="13.8" hidden="false" customHeight="false" outlineLevel="0" collapsed="false">
      <c r="A36" s="1" t="n">
        <f aca="false">1+A35</f>
        <v>33</v>
      </c>
      <c r="B36" s="14" t="n">
        <f aca="false">PI()*A36/128</f>
        <v>0.809941856003618</v>
      </c>
      <c r="C36" s="0" t="n">
        <v>9.3141</v>
      </c>
      <c r="D36" s="0" t="n">
        <v>-38.0491</v>
      </c>
      <c r="E36" s="0" t="n">
        <v>-418.24</v>
      </c>
      <c r="F36" s="0" t="n">
        <v>-0.113599</v>
      </c>
      <c r="H36" s="0" t="n">
        <v>9.3141</v>
      </c>
      <c r="I36" s="0" t="n">
        <v>-44.4122</v>
      </c>
      <c r="J36" s="0" t="n">
        <v>59.0003</v>
      </c>
      <c r="K36" s="0" t="n">
        <v>47.6758</v>
      </c>
      <c r="M36" s="0" t="n">
        <f aca="false">B36</f>
        <v>0.809941856003618</v>
      </c>
      <c r="N36" s="0" t="n">
        <f aca="false">D36+I36</f>
        <v>-82.4613</v>
      </c>
      <c r="O36" s="0" t="n">
        <f aca="false">E36+J36</f>
        <v>-359.2397</v>
      </c>
      <c r="P36" s="0" t="n">
        <f aca="false">F36+K36</f>
        <v>47.562201</v>
      </c>
      <c r="Q36" s="15" t="n">
        <f aca="false">ABS(P36/N36)</f>
        <v>0.576782090507911</v>
      </c>
      <c r="R36" s="15" t="str">
        <f aca="false">IF(Q36&gt;0.4,"slip"," ")</f>
        <v>slip</v>
      </c>
      <c r="V36" s="0" t="n">
        <f aca="false">20*SIN(M36)</f>
        <v>14.4849416590293</v>
      </c>
      <c r="W36" s="0" t="n">
        <f aca="false">20*COS(M36)</f>
        <v>13.7908108947413</v>
      </c>
      <c r="X36" s="0" t="n">
        <f aca="false">V36+0.075*ABS(N36)*SIN(M36)</f>
        <v>18.9641183576333</v>
      </c>
      <c r="Y36" s="0" t="n">
        <f aca="false">W36+0.075*ABS(N36)*COS(M36)</f>
        <v>18.0553416238708</v>
      </c>
      <c r="Z36" s="0" t="n">
        <f aca="false">V36+0.075*ABS(P36)/0.4*SIN(M36)</f>
        <v>20.9437139089671</v>
      </c>
      <c r="AA36" s="0" t="n">
        <f aca="false">W36+0.075*ABS(P36)/0.4*COS(M36)</f>
        <v>19.9400732671977</v>
      </c>
    </row>
    <row r="37" customFormat="false" ht="13.8" hidden="false" customHeight="false" outlineLevel="0" collapsed="false">
      <c r="A37" s="1" t="n">
        <f aca="false">1+A36</f>
        <v>34</v>
      </c>
      <c r="B37" s="14" t="n">
        <f aca="false">PI()*A37/128</f>
        <v>0.834485548609789</v>
      </c>
      <c r="C37" s="0" t="n">
        <v>9.59634</v>
      </c>
      <c r="D37" s="0" t="n">
        <v>-37.9164</v>
      </c>
      <c r="E37" s="0" t="n">
        <v>-418.052</v>
      </c>
      <c r="F37" s="0" t="n">
        <v>-0.00495229</v>
      </c>
      <c r="H37" s="0" t="n">
        <v>9.59634</v>
      </c>
      <c r="I37" s="0" t="n">
        <v>-38.0387</v>
      </c>
      <c r="J37" s="0" t="n">
        <v>68.0376</v>
      </c>
      <c r="K37" s="0" t="n">
        <v>52.0949</v>
      </c>
      <c r="M37" s="0" t="n">
        <f aca="false">B37</f>
        <v>0.834485548609789</v>
      </c>
      <c r="N37" s="0" t="n">
        <f aca="false">D37+I37</f>
        <v>-75.9551</v>
      </c>
      <c r="O37" s="0" t="n">
        <f aca="false">E37+J37</f>
        <v>-350.0144</v>
      </c>
      <c r="P37" s="0" t="n">
        <f aca="false">F37+K37</f>
        <v>52.08994771</v>
      </c>
      <c r="Q37" s="15" t="n">
        <f aca="false">ABS(P37/N37)</f>
        <v>0.685799211771165</v>
      </c>
      <c r="R37" s="15" t="str">
        <f aca="false">IF(Q37&gt;0.4,"slip"," ")</f>
        <v>slip</v>
      </c>
      <c r="V37" s="0" t="n">
        <f aca="false">20*SIN(M37)</f>
        <v>14.8190225070992</v>
      </c>
      <c r="W37" s="0" t="n">
        <f aca="false">20*COS(M37)</f>
        <v>13.4311790969404</v>
      </c>
      <c r="X37" s="0" t="n">
        <f aca="false">V37+0.075*ABS(N37)*SIN(M37)</f>
        <v>19.0399487687078</v>
      </c>
      <c r="Y37" s="0" t="n">
        <f aca="false">W37+0.075*ABS(N37)*COS(M37)</f>
        <v>17.2568036647879</v>
      </c>
      <c r="Z37" s="0" t="n">
        <f aca="false">V37+0.075*ABS(P37)/0.4*SIN(M37)</f>
        <v>22.0557922649877</v>
      </c>
      <c r="AA37" s="0" t="n">
        <f aca="false">W37+0.075*ABS(P37)/0.4*COS(M37)</f>
        <v>19.990204879846</v>
      </c>
    </row>
    <row r="38" customFormat="false" ht="13.8" hidden="false" customHeight="false" outlineLevel="0" collapsed="false">
      <c r="A38" s="1" t="n">
        <f aca="false">1+A37</f>
        <v>35</v>
      </c>
      <c r="B38" s="14" t="n">
        <f aca="false">PI()*A38/128</f>
        <v>0.859029241215959</v>
      </c>
      <c r="C38" s="0" t="n">
        <v>9.87859</v>
      </c>
      <c r="D38" s="0" t="n">
        <v>-38.0393</v>
      </c>
      <c r="E38" s="0" t="n">
        <v>-417.783</v>
      </c>
      <c r="F38" s="0" t="n">
        <v>-0.0267579</v>
      </c>
      <c r="H38" s="0" t="n">
        <v>9.87859</v>
      </c>
      <c r="I38" s="0" t="n">
        <v>-28.5335</v>
      </c>
      <c r="J38" s="0" t="n">
        <v>75.3132</v>
      </c>
      <c r="K38" s="0" t="n">
        <v>53.6723</v>
      </c>
      <c r="M38" s="0" t="n">
        <f aca="false">B38</f>
        <v>0.859029241215959</v>
      </c>
      <c r="N38" s="0" t="n">
        <f aca="false">D38+I38</f>
        <v>-66.5728</v>
      </c>
      <c r="O38" s="0" t="n">
        <f aca="false">E38+J38</f>
        <v>-342.4698</v>
      </c>
      <c r="P38" s="0" t="n">
        <f aca="false">F38+K38</f>
        <v>53.6455421</v>
      </c>
      <c r="Q38" s="15" t="n">
        <f aca="false">ABS(P38/N38)</f>
        <v>0.805817722853778</v>
      </c>
      <c r="R38" s="15" t="str">
        <f aca="false">IF(Q38&gt;0.4,"slip"," ")</f>
        <v>slip</v>
      </c>
      <c r="V38" s="0" t="n">
        <f aca="false">20*SIN(M38)</f>
        <v>15.1441769301297</v>
      </c>
      <c r="W38" s="0" t="n">
        <f aca="false">20*COS(M38)</f>
        <v>13.0634568590755</v>
      </c>
      <c r="X38" s="0" t="n">
        <f aca="false">V38+0.075*ABS(N38)*SIN(M38)</f>
        <v>18.9248904123827</v>
      </c>
      <c r="Y38" s="0" t="n">
        <f aca="false">W38+0.075*ABS(N38)*COS(M38)</f>
        <v>16.32472273703</v>
      </c>
      <c r="Z38" s="0" t="n">
        <f aca="false">V38+0.075*ABS(P38)/0.4*SIN(M38)</f>
        <v>22.7605917527089</v>
      </c>
      <c r="AA38" s="0" t="n">
        <f aca="false">W38+0.075*ABS(P38)/0.4*COS(M38)</f>
        <v>19.6334214675606</v>
      </c>
    </row>
    <row r="39" customFormat="false" ht="13.8" hidden="false" customHeight="false" outlineLevel="0" collapsed="false">
      <c r="A39" s="1" t="n">
        <f aca="false">1+A38</f>
        <v>36</v>
      </c>
      <c r="B39" s="14" t="n">
        <f aca="false">PI()*A39/128</f>
        <v>0.883572933822129</v>
      </c>
      <c r="C39" s="0" t="n">
        <v>10.1608</v>
      </c>
      <c r="D39" s="0" t="n">
        <v>-37.964</v>
      </c>
      <c r="E39" s="0" t="n">
        <v>-417.627</v>
      </c>
      <c r="F39" s="0" t="n">
        <v>-0.0497786</v>
      </c>
      <c r="H39" s="0" t="n">
        <v>10.1608</v>
      </c>
      <c r="I39" s="0" t="n">
        <v>-18.2117</v>
      </c>
      <c r="J39" s="0" t="n">
        <v>82.8191</v>
      </c>
      <c r="K39" s="0" t="n">
        <v>55.6704</v>
      </c>
      <c r="M39" s="0" t="n">
        <f aca="false">B39</f>
        <v>0.883572933822129</v>
      </c>
      <c r="N39" s="0" t="n">
        <f aca="false">D39+I39</f>
        <v>-56.1757</v>
      </c>
      <c r="O39" s="0" t="n">
        <f aca="false">E39+J39</f>
        <v>-334.8079</v>
      </c>
      <c r="P39" s="0" t="n">
        <f aca="false">F39+K39</f>
        <v>55.6206214</v>
      </c>
      <c r="Q39" s="15" t="n">
        <f aca="false">ABS(P39/N39)</f>
        <v>0.990118884143856</v>
      </c>
      <c r="R39" s="15" t="str">
        <f aca="false">IF(Q39&gt;0.4,"slip"," ")</f>
        <v>slip</v>
      </c>
      <c r="V39" s="0" t="n">
        <f aca="false">20*SIN(M39)</f>
        <v>15.4602090672547</v>
      </c>
      <c r="W39" s="0" t="n">
        <f aca="false">20*COS(M39)</f>
        <v>12.6878656832729</v>
      </c>
      <c r="X39" s="0" t="n">
        <f aca="false">V39+0.075*ABS(N39)*SIN(M39)</f>
        <v>18.7170393166274</v>
      </c>
      <c r="Y39" s="0" t="n">
        <f aca="false">W39+0.075*ABS(N39)*COS(M39)</f>
        <v>15.3606771942623</v>
      </c>
      <c r="Z39" s="0" t="n">
        <f aca="false">V39+0.075*ABS(P39)/0.4*SIN(M39)</f>
        <v>23.5218318981418</v>
      </c>
      <c r="AA39" s="0" t="n">
        <f aca="false">W39+0.075*ABS(P39)/0.4*COS(M39)</f>
        <v>19.303868560242</v>
      </c>
    </row>
    <row r="40" customFormat="false" ht="13.8" hidden="false" customHeight="false" outlineLevel="0" collapsed="false">
      <c r="A40" s="1" t="n">
        <f aca="false">1+A39</f>
        <v>37</v>
      </c>
      <c r="B40" s="14" t="n">
        <f aca="false">PI()*A40/128</f>
        <v>0.9081166264283</v>
      </c>
      <c r="C40" s="0" t="n">
        <v>10.4431</v>
      </c>
      <c r="D40" s="0" t="n">
        <v>-38.0699</v>
      </c>
      <c r="E40" s="0" t="n">
        <v>-417.364</v>
      </c>
      <c r="F40" s="0" t="n">
        <v>-0.0333594</v>
      </c>
      <c r="H40" s="0" t="n">
        <v>10.4431</v>
      </c>
      <c r="I40" s="0" t="n">
        <v>-7.22069</v>
      </c>
      <c r="J40" s="0" t="n">
        <v>91.4161</v>
      </c>
      <c r="K40" s="0" t="n">
        <v>52.477</v>
      </c>
      <c r="M40" s="0" t="n">
        <f aca="false">B40</f>
        <v>0.9081166264283</v>
      </c>
      <c r="N40" s="0" t="n">
        <f aca="false">D40+I40</f>
        <v>-45.29059</v>
      </c>
      <c r="O40" s="0" t="n">
        <f aca="false">E40+J40</f>
        <v>-325.9479</v>
      </c>
      <c r="P40" s="0" t="n">
        <f aca="false">F40+K40</f>
        <v>52.4436406</v>
      </c>
      <c r="Q40" s="15" t="n">
        <f aca="false">ABS(P40/N40)</f>
        <v>1.15793679437605</v>
      </c>
      <c r="R40" s="15" t="str">
        <f aca="false">IF(Q40&gt;0.4,"slip"," ")</f>
        <v>slip</v>
      </c>
      <c r="V40" s="0" t="n">
        <f aca="false">20*SIN(M40)</f>
        <v>15.7669285525321</v>
      </c>
      <c r="W40" s="0" t="n">
        <f aca="false">20*COS(M40)</f>
        <v>12.3046318116125</v>
      </c>
      <c r="X40" s="0" t="n">
        <f aca="false">V40+0.075*ABS(N40)*SIN(M40)</f>
        <v>18.4447791649022</v>
      </c>
      <c r="Y40" s="0" t="n">
        <f aca="false">W40+0.075*ABS(N40)*COS(M40)</f>
        <v>14.3944469409152</v>
      </c>
      <c r="Z40" s="0" t="n">
        <f aca="false">V40+0.075*ABS(P40)/0.4*SIN(M40)</f>
        <v>23.5188829372966</v>
      </c>
      <c r="AA40" s="0" t="n">
        <f aca="false">W40+0.075*ABS(P40)/0.4*COS(M40)</f>
        <v>18.3543163907707</v>
      </c>
    </row>
    <row r="41" customFormat="false" ht="13.8" hidden="false" customHeight="false" outlineLevel="0" collapsed="false">
      <c r="A41" s="1" t="n">
        <f aca="false">1+A40</f>
        <v>38</v>
      </c>
      <c r="B41" s="14" t="n">
        <f aca="false">PI()*A41/128</f>
        <v>0.93266031903447</v>
      </c>
      <c r="C41" s="0" t="n">
        <v>10.7253</v>
      </c>
      <c r="D41" s="0" t="n">
        <v>-37.9655</v>
      </c>
      <c r="E41" s="0" t="n">
        <v>-417.196</v>
      </c>
      <c r="F41" s="0" t="n">
        <v>-0.0512743</v>
      </c>
      <c r="H41" s="0" t="n">
        <v>10.7253</v>
      </c>
      <c r="I41" s="0" t="n">
        <v>-0.444163</v>
      </c>
      <c r="J41" s="0" t="n">
        <v>98.7905</v>
      </c>
      <c r="K41" s="0" t="n">
        <v>49.952</v>
      </c>
      <c r="M41" s="0" t="n">
        <f aca="false">B41</f>
        <v>0.93266031903447</v>
      </c>
      <c r="N41" s="0" t="n">
        <f aca="false">D41+I41</f>
        <v>-38.409663</v>
      </c>
      <c r="O41" s="0" t="n">
        <f aca="false">E41+J41</f>
        <v>-318.4055</v>
      </c>
      <c r="P41" s="0" t="n">
        <f aca="false">F41+K41</f>
        <v>49.9007257</v>
      </c>
      <c r="Q41" s="15" t="n">
        <f aca="false">ABS(P41/N41)</f>
        <v>1.2991711408663</v>
      </c>
      <c r="R41" s="15" t="str">
        <f aca="false">IF(Q41&gt;0.4,"slip"," ")</f>
        <v>slip</v>
      </c>
      <c r="V41" s="0" t="n">
        <f aca="false">20*SIN(M41)</f>
        <v>16.0641506296129</v>
      </c>
      <c r="W41" s="0" t="n">
        <f aca="false">20*COS(M41)</f>
        <v>11.9139860898487</v>
      </c>
      <c r="X41" s="0" t="n">
        <f aca="false">V41+0.075*ABS(N41)*SIN(M41)</f>
        <v>18.3779704248554</v>
      </c>
      <c r="Y41" s="0" t="n">
        <f aca="false">W41+0.075*ABS(N41)*COS(M41)</f>
        <v>13.6300318049653</v>
      </c>
      <c r="Z41" s="0" t="n">
        <f aca="false">V41+0.075*ABS(P41)/0.4*SIN(M41)</f>
        <v>23.5792703874735</v>
      </c>
      <c r="AA41" s="0" t="n">
        <f aca="false">W41+0.075*ABS(P41)/0.4*COS(M41)</f>
        <v>17.4875787635657</v>
      </c>
    </row>
    <row r="42" customFormat="false" ht="13.8" hidden="false" customHeight="false" outlineLevel="0" collapsed="false">
      <c r="A42" s="1" t="n">
        <f aca="false">1+A41</f>
        <v>39</v>
      </c>
      <c r="B42" s="14" t="n">
        <f aca="false">PI()*A42/128</f>
        <v>0.95720401164064</v>
      </c>
      <c r="C42" s="0" t="n">
        <v>11.0076</v>
      </c>
      <c r="D42" s="0" t="n">
        <v>-38.0758</v>
      </c>
      <c r="E42" s="0" t="n">
        <v>-416.932</v>
      </c>
      <c r="F42" s="0" t="n">
        <v>-0.0331162</v>
      </c>
      <c r="H42" s="0" t="n">
        <v>11.0076</v>
      </c>
      <c r="I42" s="0" t="n">
        <v>4.63242</v>
      </c>
      <c r="J42" s="0" t="n">
        <v>109.01</v>
      </c>
      <c r="K42" s="0" t="n">
        <v>45.9646</v>
      </c>
      <c r="M42" s="0" t="n">
        <f aca="false">B42</f>
        <v>0.95720401164064</v>
      </c>
      <c r="N42" s="0" t="n">
        <f aca="false">D42+I42</f>
        <v>-33.44338</v>
      </c>
      <c r="O42" s="0" t="n">
        <f aca="false">E42+J42</f>
        <v>-307.922</v>
      </c>
      <c r="P42" s="0" t="n">
        <f aca="false">F42+K42</f>
        <v>45.9314838</v>
      </c>
      <c r="Q42" s="15" t="n">
        <f aca="false">ABS(P42/N42)</f>
        <v>1.37341033711305</v>
      </c>
      <c r="R42" s="15" t="str">
        <f aca="false">IF(Q42&gt;0.4,"slip"," ")</f>
        <v>slip</v>
      </c>
      <c r="V42" s="0" t="n">
        <f aca="false">20*SIN(M42)</f>
        <v>16.3516962630317</v>
      </c>
      <c r="W42" s="0" t="n">
        <f aca="false">20*COS(M42)</f>
        <v>11.5161638283569</v>
      </c>
      <c r="X42" s="0" t="n">
        <f aca="false">V42+0.075*ABS(N42)*SIN(M42)</f>
        <v>18.402406232166</v>
      </c>
      <c r="Y42" s="0" t="n">
        <f aca="false">W42+0.075*ABS(N42)*COS(M42)</f>
        <v>12.9604367398094</v>
      </c>
      <c r="Z42" s="0" t="n">
        <f aca="false">V42+0.075*ABS(P42)/0.4*SIN(M42)</f>
        <v>23.3928619381063</v>
      </c>
      <c r="AA42" s="0" t="n">
        <f aca="false">W42+0.075*ABS(P42)/0.4*COS(M42)</f>
        <v>16.4751121938599</v>
      </c>
    </row>
    <row r="43" customFormat="false" ht="13.8" hidden="false" customHeight="false" outlineLevel="0" collapsed="false">
      <c r="A43" s="1" t="n">
        <f aca="false">1+A42</f>
        <v>40</v>
      </c>
      <c r="B43" s="14" t="n">
        <f aca="false">PI()*A43/128</f>
        <v>0.98174770424681</v>
      </c>
      <c r="C43" s="0" t="n">
        <v>11.2898</v>
      </c>
      <c r="D43" s="0" t="n">
        <v>-37.9709</v>
      </c>
      <c r="E43" s="0" t="n">
        <v>-416.756</v>
      </c>
      <c r="F43" s="0" t="n">
        <v>-0.0522845</v>
      </c>
      <c r="H43" s="0" t="n">
        <v>11.2898</v>
      </c>
      <c r="I43" s="0" t="n">
        <v>8.43438</v>
      </c>
      <c r="J43" s="0" t="n">
        <v>118.088</v>
      </c>
      <c r="K43" s="0" t="n">
        <v>42.8296</v>
      </c>
      <c r="M43" s="0" t="n">
        <f aca="false">B43</f>
        <v>0.98174770424681</v>
      </c>
      <c r="N43" s="0" t="n">
        <f aca="false">D43+I43</f>
        <v>-29.53652</v>
      </c>
      <c r="O43" s="0" t="n">
        <f aca="false">E43+J43</f>
        <v>-298.668</v>
      </c>
      <c r="P43" s="0" t="n">
        <f aca="false">F43+K43</f>
        <v>42.7773155</v>
      </c>
      <c r="Q43" s="15" t="n">
        <f aca="false">ABS(P43/N43)</f>
        <v>1.44828556309274</v>
      </c>
      <c r="R43" s="15" t="str">
        <f aca="false">IF(Q43&gt;0.4,"slip"," ")</f>
        <v>slip</v>
      </c>
      <c r="V43" s="0" t="n">
        <f aca="false">20*SIN(M43)</f>
        <v>16.6293922460509</v>
      </c>
      <c r="W43" s="0" t="n">
        <f aca="false">20*COS(M43)</f>
        <v>11.111404660392</v>
      </c>
      <c r="X43" s="0" t="n">
        <f aca="false">V43+0.075*ABS(N43)*SIN(M43)</f>
        <v>18.4712961585384</v>
      </c>
      <c r="Y43" s="0" t="n">
        <f aca="false">W43+0.075*ABS(N43)*COS(M43)</f>
        <v>12.3421255078162</v>
      </c>
      <c r="Z43" s="0" t="n">
        <f aca="false">V43+0.075*ABS(P43)/0.4*SIN(M43)</f>
        <v>23.2983993587</v>
      </c>
      <c r="AA43" s="0" t="n">
        <f aca="false">W43+0.075*ABS(P43)/0.4*COS(M43)</f>
        <v>15.5674927491961</v>
      </c>
    </row>
    <row r="44" customFormat="false" ht="13.8" hidden="false" customHeight="false" outlineLevel="0" collapsed="false">
      <c r="A44" s="1" t="n">
        <f aca="false">1+A43</f>
        <v>41</v>
      </c>
      <c r="B44" s="14" t="n">
        <f aca="false">PI()*A44/128</f>
        <v>1.00629139685298</v>
      </c>
      <c r="C44" s="0" t="n">
        <v>11.5721</v>
      </c>
      <c r="D44" s="0" t="n">
        <v>-38.0841</v>
      </c>
      <c r="E44" s="0" t="n">
        <v>-416.492</v>
      </c>
      <c r="F44" s="0" t="n">
        <v>-0.033575</v>
      </c>
      <c r="H44" s="0" t="n">
        <v>11.5721</v>
      </c>
      <c r="I44" s="0" t="n">
        <v>10.4195</v>
      </c>
      <c r="J44" s="0" t="n">
        <v>127.485</v>
      </c>
      <c r="K44" s="0" t="n">
        <v>40.2194</v>
      </c>
      <c r="M44" s="0" t="n">
        <f aca="false">B44</f>
        <v>1.00629139685298</v>
      </c>
      <c r="N44" s="0" t="n">
        <f aca="false">D44+I44</f>
        <v>-27.6646</v>
      </c>
      <c r="O44" s="0" t="n">
        <f aca="false">E44+J44</f>
        <v>-289.007</v>
      </c>
      <c r="P44" s="0" t="n">
        <f aca="false">F44+K44</f>
        <v>40.185825</v>
      </c>
      <c r="Q44" s="15" t="n">
        <f aca="false">ABS(P44/N44)</f>
        <v>1.4526082068781</v>
      </c>
      <c r="R44" s="15" t="str">
        <f aca="false">IF(Q44&gt;0.4,"slip"," ")</f>
        <v>slip</v>
      </c>
      <c r="V44" s="0" t="n">
        <f aca="false">20*SIN(M44)</f>
        <v>16.8970713049941</v>
      </c>
      <c r="W44" s="0" t="n">
        <f aca="false">20*COS(M44)</f>
        <v>10.6999523977419</v>
      </c>
      <c r="X44" s="0" t="n">
        <f aca="false">V44+0.075*ABS(N44)*SIN(M44)</f>
        <v>18.6500115005847</v>
      </c>
      <c r="Y44" s="0" t="n">
        <f aca="false">W44+0.075*ABS(N44)*COS(M44)</f>
        <v>11.8099895343766</v>
      </c>
      <c r="Z44" s="0" t="n">
        <f aca="false">V44+0.075*ABS(P44)/0.4*SIN(M44)</f>
        <v>23.2629095906974</v>
      </c>
      <c r="AA44" s="0" t="n">
        <f aca="false">W44+0.075*ABS(P44)/0.4*COS(M44)</f>
        <v>14.7310750342793</v>
      </c>
    </row>
    <row r="45" customFormat="false" ht="13.8" hidden="false" customHeight="false" outlineLevel="0" collapsed="false">
      <c r="A45" s="1" t="n">
        <f aca="false">1+A44</f>
        <v>42</v>
      </c>
      <c r="B45" s="14" t="n">
        <f aca="false">PI()*A45/128</f>
        <v>1.03083508945915</v>
      </c>
      <c r="C45" s="0" t="n">
        <v>11.8543</v>
      </c>
      <c r="D45" s="0" t="n">
        <v>-37.9731</v>
      </c>
      <c r="E45" s="0" t="n">
        <v>-416.304</v>
      </c>
      <c r="F45" s="0" t="n">
        <v>-0.0537258</v>
      </c>
      <c r="H45" s="0" t="n">
        <v>11.8543</v>
      </c>
      <c r="I45" s="0" t="n">
        <v>11.8625</v>
      </c>
      <c r="J45" s="0" t="n">
        <v>135.931</v>
      </c>
      <c r="K45" s="0" t="n">
        <v>37.919</v>
      </c>
      <c r="M45" s="0" t="n">
        <f aca="false">B45</f>
        <v>1.03083508945915</v>
      </c>
      <c r="N45" s="0" t="n">
        <f aca="false">D45+I45</f>
        <v>-26.1106</v>
      </c>
      <c r="O45" s="0" t="n">
        <f aca="false">E45+J45</f>
        <v>-280.373</v>
      </c>
      <c r="P45" s="0" t="n">
        <f aca="false">F45+K45</f>
        <v>37.8652742</v>
      </c>
      <c r="Q45" s="15" t="n">
        <f aca="false">ABS(P45/N45)</f>
        <v>1.45018782410209</v>
      </c>
      <c r="R45" s="15" t="str">
        <f aca="false">IF(Q45&gt;0.4,"slip"," ")</f>
        <v>slip</v>
      </c>
      <c r="V45" s="0" t="n">
        <f aca="false">20*SIN(M45)</f>
        <v>17.1545722000054</v>
      </c>
      <c r="W45" s="0" t="n">
        <f aca="false">20*COS(M45)</f>
        <v>10.2820548838644</v>
      </c>
      <c r="X45" s="0" t="n">
        <f aca="false">V45+0.075*ABS(N45)*SIN(M45)</f>
        <v>18.8342578483259</v>
      </c>
      <c r="Y45" s="0" t="n">
        <f aca="false">W45+0.075*ABS(N45)*COS(M45)</f>
        <v>11.2888197173043</v>
      </c>
      <c r="Z45" s="0" t="n">
        <f aca="false">V45+0.075*ABS(P45)/0.4*SIN(M45)</f>
        <v>23.2442213887889</v>
      </c>
      <c r="AA45" s="0" t="n">
        <f aca="false">W45+0.075*ABS(P45)/0.4*COS(M45)</f>
        <v>13.9320501418361</v>
      </c>
    </row>
    <row r="46" customFormat="false" ht="13.8" hidden="false" customHeight="false" outlineLevel="0" collapsed="false">
      <c r="A46" s="1" t="n">
        <f aca="false">1+A45</f>
        <v>43</v>
      </c>
      <c r="B46" s="14" t="n">
        <f aca="false">PI()*A46/128</f>
        <v>1.05537878206532</v>
      </c>
      <c r="C46" s="0" t="n">
        <v>12.1366</v>
      </c>
      <c r="D46" s="0" t="n">
        <v>-38.0894</v>
      </c>
      <c r="E46" s="0" t="n">
        <v>-416.04</v>
      </c>
      <c r="F46" s="0" t="n">
        <v>-0.0338997</v>
      </c>
      <c r="H46" s="0" t="n">
        <v>12.1366</v>
      </c>
      <c r="I46" s="0" t="n">
        <v>13.0152</v>
      </c>
      <c r="J46" s="0" t="n">
        <v>144.236</v>
      </c>
      <c r="K46" s="0" t="n">
        <v>35.7992</v>
      </c>
      <c r="M46" s="0" t="n">
        <f aca="false">B46</f>
        <v>1.05537878206532</v>
      </c>
      <c r="N46" s="0" t="n">
        <f aca="false">D46+I46</f>
        <v>-25.0742</v>
      </c>
      <c r="O46" s="0" t="n">
        <f aca="false">E46+J46</f>
        <v>-271.804</v>
      </c>
      <c r="P46" s="0" t="n">
        <f aca="false">F46+K46</f>
        <v>35.7653003</v>
      </c>
      <c r="Q46" s="15" t="n">
        <f aca="false">ABS(P46/N46)</f>
        <v>1.426378520551</v>
      </c>
      <c r="R46" s="15" t="str">
        <f aca="false">IF(Q46&gt;0.4,"slip"," ")</f>
        <v>slip</v>
      </c>
      <c r="V46" s="0" t="n">
        <f aca="false">20*SIN(M46)</f>
        <v>17.4017398221742</v>
      </c>
      <c r="W46" s="0" t="n">
        <f aca="false">20*COS(M46)</f>
        <v>9.85796384459568</v>
      </c>
      <c r="X46" s="0" t="n">
        <f aca="false">V46+0.075*ABS(N46)*SIN(M46)</f>
        <v>19.0379949646086</v>
      </c>
      <c r="Y46" s="0" t="n">
        <f aca="false">W46+0.075*ABS(N46)*COS(M46)</f>
        <v>10.7848909334663</v>
      </c>
      <c r="Z46" s="0" t="n">
        <f aca="false">V46+0.075*ABS(P46)/0.4*SIN(M46)</f>
        <v>23.2365377954479</v>
      </c>
      <c r="AA46" s="0" t="n">
        <f aca="false">W46+0.075*ABS(P46)/0.4*COS(M46)</f>
        <v>13.1633360688004</v>
      </c>
    </row>
    <row r="47" customFormat="false" ht="13.8" hidden="false" customHeight="false" outlineLevel="0" collapsed="false">
      <c r="A47" s="1" t="n">
        <f aca="false">1+A46</f>
        <v>44</v>
      </c>
      <c r="B47" s="14" t="n">
        <f aca="false">PI()*A47/128</f>
        <v>1.07992247467149</v>
      </c>
      <c r="C47" s="0" t="n">
        <v>12.4188</v>
      </c>
      <c r="D47" s="0" t="n">
        <v>-37.975</v>
      </c>
      <c r="E47" s="0" t="n">
        <v>-415.839</v>
      </c>
      <c r="F47" s="0" t="n">
        <v>-0.0549879</v>
      </c>
      <c r="H47" s="0" t="n">
        <v>12.4188</v>
      </c>
      <c r="I47" s="0" t="n">
        <v>13.9443</v>
      </c>
      <c r="J47" s="0" t="n">
        <v>151.648</v>
      </c>
      <c r="K47" s="0" t="n">
        <v>33.885</v>
      </c>
      <c r="M47" s="0" t="n">
        <f aca="false">B47</f>
        <v>1.07992247467149</v>
      </c>
      <c r="N47" s="0" t="n">
        <f aca="false">D47+I47</f>
        <v>-24.0307</v>
      </c>
      <c r="O47" s="0" t="n">
        <f aca="false">E47+J47</f>
        <v>-264.191</v>
      </c>
      <c r="P47" s="0" t="n">
        <f aca="false">F47+K47</f>
        <v>33.8300121</v>
      </c>
      <c r="Q47" s="15" t="n">
        <f aca="false">ABS(P47/N47)</f>
        <v>1.40778304835065</v>
      </c>
      <c r="R47" s="15" t="str">
        <f aca="false">IF(Q47&gt;0.4,"slip"," ")</f>
        <v>slip</v>
      </c>
      <c r="V47" s="0" t="n">
        <f aca="false">20*SIN(M47)</f>
        <v>17.6384252869671</v>
      </c>
      <c r="W47" s="0" t="n">
        <f aca="false">20*COS(M47)</f>
        <v>9.42793473651996</v>
      </c>
      <c r="X47" s="0" t="n">
        <f aca="false">V47+0.075*ABS(N47)*SIN(M47)</f>
        <v>19.2279141865053</v>
      </c>
      <c r="Y47" s="0" t="n">
        <f aca="false">W47+0.075*ABS(N47)*COS(M47)</f>
        <v>10.2775342537933</v>
      </c>
      <c r="Z47" s="0" t="n">
        <f aca="false">V47+0.075*ABS(P47)/0.4*SIN(M47)</f>
        <v>23.2325641077456</v>
      </c>
      <c r="AA47" s="0" t="n">
        <f aca="false">W47+0.075*ABS(P47)/0.4*COS(M47)</f>
        <v>12.4180642322807</v>
      </c>
    </row>
    <row r="48" customFormat="false" ht="13.8" hidden="false" customHeight="false" outlineLevel="0" collapsed="false">
      <c r="A48" s="1" t="n">
        <f aca="false">1+A47</f>
        <v>45</v>
      </c>
      <c r="B48" s="14" t="n">
        <f aca="false">PI()*A48/128</f>
        <v>1.10446616727766</v>
      </c>
      <c r="C48" s="0" t="n">
        <v>12.701</v>
      </c>
      <c r="D48" s="0" t="n">
        <v>-38.0941</v>
      </c>
      <c r="E48" s="0" t="n">
        <v>-415.575</v>
      </c>
      <c r="F48" s="0" t="n">
        <v>-0.0341768</v>
      </c>
      <c r="H48" s="0" t="n">
        <v>12.701</v>
      </c>
      <c r="I48" s="0" t="n">
        <v>14.8083</v>
      </c>
      <c r="J48" s="0" t="n">
        <v>158.978</v>
      </c>
      <c r="K48" s="0" t="n">
        <v>31.8835</v>
      </c>
      <c r="M48" s="0" t="n">
        <f aca="false">B48</f>
        <v>1.10446616727766</v>
      </c>
      <c r="N48" s="0" t="n">
        <f aca="false">D48+I48</f>
        <v>-23.2858</v>
      </c>
      <c r="O48" s="0" t="n">
        <f aca="false">E48+J48</f>
        <v>-256.597</v>
      </c>
      <c r="P48" s="0" t="n">
        <f aca="false">F48+K48</f>
        <v>31.8493232</v>
      </c>
      <c r="Q48" s="15" t="n">
        <f aca="false">ABS(P48/N48)</f>
        <v>1.36775731132278</v>
      </c>
      <c r="R48" s="15" t="str">
        <f aca="false">IF(Q48&gt;0.4,"slip"," ")</f>
        <v>slip</v>
      </c>
      <c r="V48" s="0" t="n">
        <f aca="false">20*SIN(M48)</f>
        <v>17.8644860239103</v>
      </c>
      <c r="W48" s="0" t="n">
        <f aca="false">20*COS(M48)</f>
        <v>8.99222659309213</v>
      </c>
      <c r="X48" s="0" t="n">
        <f aca="false">V48+0.075*ABS(N48)*SIN(M48)</f>
        <v>19.4244442063687</v>
      </c>
      <c r="Y48" s="0" t="n">
        <f aca="false">W48+0.075*ABS(N48)*COS(M48)</f>
        <v>9.77744355559748</v>
      </c>
      <c r="Z48" s="0" t="n">
        <f aca="false">V48+0.075*ABS(P48)/0.4*SIN(M48)</f>
        <v>23.1985965474485</v>
      </c>
      <c r="AA48" s="0" t="n">
        <f aca="false">W48+0.075*ABS(P48)/0.4*COS(M48)</f>
        <v>11.6771921966955</v>
      </c>
    </row>
    <row r="49" customFormat="false" ht="13.8" hidden="false" customHeight="false" outlineLevel="0" collapsed="false">
      <c r="A49" s="1" t="n">
        <f aca="false">1+A48</f>
        <v>46</v>
      </c>
      <c r="B49" s="14" t="n">
        <f aca="false">PI()*A49/128</f>
        <v>1.12900985988383</v>
      </c>
      <c r="C49" s="0" t="n">
        <v>12.9833</v>
      </c>
      <c r="D49" s="0" t="n">
        <v>-37.9767</v>
      </c>
      <c r="E49" s="0" t="n">
        <v>-415.361</v>
      </c>
      <c r="F49" s="0" t="n">
        <v>-0.0560743</v>
      </c>
      <c r="H49" s="0" t="n">
        <v>12.9833</v>
      </c>
      <c r="I49" s="0" t="n">
        <v>15.4585</v>
      </c>
      <c r="J49" s="0" t="n">
        <v>165.359</v>
      </c>
      <c r="K49" s="0" t="n">
        <v>30.0583</v>
      </c>
      <c r="M49" s="0" t="n">
        <f aca="false">B49</f>
        <v>1.12900985988383</v>
      </c>
      <c r="N49" s="0" t="n">
        <f aca="false">D49+I49</f>
        <v>-22.5182</v>
      </c>
      <c r="O49" s="0" t="n">
        <f aca="false">E49+J49</f>
        <v>-250.002</v>
      </c>
      <c r="P49" s="0" t="n">
        <f aca="false">F49+K49</f>
        <v>30.0022257</v>
      </c>
      <c r="Q49" s="15" t="n">
        <f aca="false">ABS(P49/N49)</f>
        <v>1.33235452656074</v>
      </c>
      <c r="R49" s="15" t="str">
        <f aca="false">IF(Q49&gt;0.4,"slip"," ")</f>
        <v>slip</v>
      </c>
      <c r="V49" s="0" t="n">
        <f aca="false">20*SIN(M49)</f>
        <v>18.0797858624689</v>
      </c>
      <c r="W49" s="0" t="n">
        <f aca="false">20*COS(M49)</f>
        <v>8.55110186860564</v>
      </c>
      <c r="X49" s="0" t="n">
        <f aca="false">V49+0.075*ABS(N49)*SIN(M49)</f>
        <v>19.6065017399998</v>
      </c>
      <c r="Y49" s="0" t="n">
        <f aca="false">W49+0.075*ABS(N49)*COS(M49)</f>
        <v>9.27318470147178</v>
      </c>
      <c r="Z49" s="0" t="n">
        <f aca="false">V49+0.075*ABS(P49)/0.4*SIN(M49)</f>
        <v>23.1651028879701</v>
      </c>
      <c r="AA49" s="0" t="n">
        <f aca="false">W49+0.075*ABS(P49)/0.4*COS(M49)</f>
        <v>10.9562776959081</v>
      </c>
    </row>
    <row r="50" customFormat="false" ht="13.8" hidden="false" customHeight="false" outlineLevel="0" collapsed="false">
      <c r="A50" s="1" t="n">
        <f aca="false">1+A49</f>
        <v>47</v>
      </c>
      <c r="B50" s="14" t="n">
        <f aca="false">PI()*A50/128</f>
        <v>1.15355355249</v>
      </c>
      <c r="C50" s="0" t="n">
        <v>13.2655</v>
      </c>
      <c r="D50" s="0" t="n">
        <v>-38.0983</v>
      </c>
      <c r="E50" s="0" t="n">
        <v>-415.096</v>
      </c>
      <c r="F50" s="0" t="n">
        <v>-0.0342942</v>
      </c>
      <c r="H50" s="0" t="n">
        <v>13.2655</v>
      </c>
      <c r="I50" s="0" t="n">
        <v>16.2011</v>
      </c>
      <c r="J50" s="0" t="n">
        <v>171.811</v>
      </c>
      <c r="K50" s="0" t="n">
        <v>28.031</v>
      </c>
      <c r="M50" s="0" t="n">
        <f aca="false">B50</f>
        <v>1.15355355249</v>
      </c>
      <c r="N50" s="0" t="n">
        <f aca="false">D50+I50</f>
        <v>-21.8972</v>
      </c>
      <c r="O50" s="0" t="n">
        <f aca="false">E50+J50</f>
        <v>-243.285</v>
      </c>
      <c r="P50" s="0" t="n">
        <f aca="false">F50+K50</f>
        <v>27.9967058</v>
      </c>
      <c r="Q50" s="15" t="n">
        <f aca="false">ABS(P50/N50)</f>
        <v>1.27855186051185</v>
      </c>
      <c r="R50" s="15" t="str">
        <f aca="false">IF(Q50&gt;0.4,"slip"," ")</f>
        <v>slip</v>
      </c>
      <c r="V50" s="0" t="n">
        <f aca="false">20*SIN(M50)</f>
        <v>18.2841951140706</v>
      </c>
      <c r="W50" s="0" t="n">
        <f aca="false">20*COS(M50)</f>
        <v>8.1048262800998</v>
      </c>
      <c r="X50" s="0" t="n">
        <f aca="false">V50+0.075*ABS(N50)*SIN(M50)</f>
        <v>19.785592653765</v>
      </c>
      <c r="Y50" s="0" t="n">
        <f aca="false">W50+0.075*ABS(N50)*COS(M50)</f>
        <v>8.77035003767705</v>
      </c>
      <c r="Z50" s="0" t="n">
        <f aca="false">V50+0.075*ABS(P50)/0.4*SIN(M50)</f>
        <v>23.0832316584309</v>
      </c>
      <c r="AA50" s="0" t="n">
        <f aca="false">W50+0.075*ABS(P50)/0.4*COS(M50)</f>
        <v>10.2320928762629</v>
      </c>
    </row>
    <row r="51" customFormat="false" ht="13.8" hidden="false" customHeight="false" outlineLevel="0" collapsed="false">
      <c r="A51" s="1" t="n">
        <f aca="false">1+A50</f>
        <v>48</v>
      </c>
      <c r="B51" s="14" t="n">
        <f aca="false">PI()*A51/128</f>
        <v>1.17809724509617</v>
      </c>
      <c r="C51" s="0" t="n">
        <v>13.5478</v>
      </c>
      <c r="D51" s="0" t="n">
        <v>-37.9785</v>
      </c>
      <c r="E51" s="0" t="n">
        <v>-414.871</v>
      </c>
      <c r="F51" s="0" t="n">
        <v>-0.0569445</v>
      </c>
      <c r="H51" s="0" t="n">
        <v>13.5478</v>
      </c>
      <c r="I51" s="0" t="n">
        <v>16.7153</v>
      </c>
      <c r="J51" s="0" t="n">
        <v>177.226</v>
      </c>
      <c r="K51" s="0" t="n">
        <v>26.1703</v>
      </c>
      <c r="M51" s="0" t="n">
        <f aca="false">B51</f>
        <v>1.17809724509617</v>
      </c>
      <c r="N51" s="0" t="n">
        <f aca="false">D51+I51</f>
        <v>-21.2632</v>
      </c>
      <c r="O51" s="0" t="n">
        <f aca="false">E51+J51</f>
        <v>-237.645</v>
      </c>
      <c r="P51" s="0" t="n">
        <f aca="false">F51+K51</f>
        <v>26.1133555</v>
      </c>
      <c r="Q51" s="15" t="n">
        <f aca="false">ABS(P51/N51)</f>
        <v>1.22810092083976</v>
      </c>
      <c r="R51" s="15" t="str">
        <f aca="false">IF(Q51&gt;0.4,"slip"," ")</f>
        <v>slip</v>
      </c>
      <c r="V51" s="0" t="n">
        <f aca="false">20*SIN(M51)</f>
        <v>18.4775906502257</v>
      </c>
      <c r="W51" s="0" t="n">
        <f aca="false">20*COS(M51)</f>
        <v>7.6536686473018</v>
      </c>
      <c r="X51" s="0" t="n">
        <f aca="false">V51+0.075*ABS(N51)*SIN(M51)</f>
        <v>19.9509382959028</v>
      </c>
      <c r="Y51" s="0" t="n">
        <f aca="false">W51+0.075*ABS(N51)*COS(M51)</f>
        <v>8.2639492242317</v>
      </c>
      <c r="Z51" s="0" t="n">
        <f aca="false">V51+0.075*ABS(P51)/0.4*SIN(M51)</f>
        <v>23.0011396511584</v>
      </c>
      <c r="AA51" s="0" t="n">
        <f aca="false">W51+0.075*ABS(P51)/0.4*COS(M51)</f>
        <v>9.52738399354738</v>
      </c>
    </row>
    <row r="52" customFormat="false" ht="13.8" hidden="false" customHeight="false" outlineLevel="0" collapsed="false">
      <c r="A52" s="1" t="n">
        <f aca="false">1+A51</f>
        <v>49</v>
      </c>
      <c r="B52" s="14" t="n">
        <f aca="false">PI()*A52/128</f>
        <v>1.20264093770234</v>
      </c>
      <c r="C52" s="0" t="n">
        <v>13.83</v>
      </c>
      <c r="D52" s="0" t="n">
        <v>-38.1021</v>
      </c>
      <c r="E52" s="0" t="n">
        <v>-414.607</v>
      </c>
      <c r="F52" s="0" t="n">
        <v>-0.0342898</v>
      </c>
      <c r="H52" s="0" t="n">
        <v>13.83</v>
      </c>
      <c r="I52" s="0" t="n">
        <v>17.3763</v>
      </c>
      <c r="J52" s="0" t="n">
        <v>182.828</v>
      </c>
      <c r="K52" s="0" t="n">
        <v>24.0869</v>
      </c>
      <c r="M52" s="0" t="n">
        <f aca="false">B52</f>
        <v>1.20264093770234</v>
      </c>
      <c r="N52" s="0" t="n">
        <f aca="false">D52+I52</f>
        <v>-20.7258</v>
      </c>
      <c r="O52" s="0" t="n">
        <f aca="false">E52+J52</f>
        <v>-231.779</v>
      </c>
      <c r="P52" s="0" t="n">
        <f aca="false">F52+K52</f>
        <v>24.0526102</v>
      </c>
      <c r="Q52" s="15" t="n">
        <f aca="false">ABS(P52/N52)</f>
        <v>1.16051540591919</v>
      </c>
      <c r="R52" s="15" t="str">
        <f aca="false">IF(Q52&gt;0.4,"slip"," ")</f>
        <v>slip</v>
      </c>
      <c r="V52" s="0" t="n">
        <f aca="false">20*SIN(M52)</f>
        <v>18.6598559766948</v>
      </c>
      <c r="W52" s="0" t="n">
        <f aca="false">20*COS(M52)</f>
        <v>7.19790073069977</v>
      </c>
      <c r="X52" s="0" t="n">
        <f aca="false">V52+0.075*ABS(N52)*SIN(M52)</f>
        <v>20.1101326379515</v>
      </c>
      <c r="Y52" s="0" t="n">
        <f aca="false">W52+0.075*ABS(N52)*COS(M52)</f>
        <v>7.75733417181603</v>
      </c>
      <c r="Z52" s="0" t="n">
        <f aca="false">V52+0.075*ABS(P52)/0.4*SIN(M52)</f>
        <v>22.8675269972783</v>
      </c>
      <c r="AA52" s="0" t="n">
        <f aca="false">W52+0.075*ABS(P52)/0.4*COS(M52)</f>
        <v>8.8209785482043</v>
      </c>
    </row>
    <row r="53" customFormat="false" ht="13.8" hidden="false" customHeight="false" outlineLevel="0" collapsed="false">
      <c r="A53" s="1" t="n">
        <f aca="false">1+A52</f>
        <v>50</v>
      </c>
      <c r="B53" s="14" t="n">
        <f aca="false">PI()*A53/128</f>
        <v>1.22718463030851</v>
      </c>
      <c r="C53" s="0" t="n">
        <v>14.1123</v>
      </c>
      <c r="D53" s="0" t="n">
        <v>-37.9806</v>
      </c>
      <c r="E53" s="0" t="n">
        <v>-414.37</v>
      </c>
      <c r="F53" s="0" t="n">
        <v>-0.0576014</v>
      </c>
      <c r="H53" s="0" t="n">
        <v>14.1123</v>
      </c>
      <c r="I53" s="0" t="n">
        <v>17.7826</v>
      </c>
      <c r="J53" s="0" t="n">
        <v>187.307</v>
      </c>
      <c r="K53" s="0" t="n">
        <v>22.1559</v>
      </c>
      <c r="M53" s="0" t="n">
        <f aca="false">B53</f>
        <v>1.22718463030851</v>
      </c>
      <c r="N53" s="0" t="n">
        <f aca="false">D53+I53</f>
        <v>-20.198</v>
      </c>
      <c r="O53" s="0" t="n">
        <f aca="false">E53+J53</f>
        <v>-227.063</v>
      </c>
      <c r="P53" s="0" t="n">
        <f aca="false">F53+K53</f>
        <v>22.0982986</v>
      </c>
      <c r="Q53" s="15" t="n">
        <f aca="false">ABS(P53/N53)</f>
        <v>1.09408350331716</v>
      </c>
      <c r="R53" s="15" t="str">
        <f aca="false">IF(Q53&gt;0.4,"slip"," ")</f>
        <v>slip</v>
      </c>
      <c r="V53" s="0" t="n">
        <f aca="false">20*SIN(M53)</f>
        <v>18.8308813036604</v>
      </c>
      <c r="W53" s="0" t="n">
        <f aca="false">20*COS(M53)</f>
        <v>6.7377970678444</v>
      </c>
      <c r="X53" s="0" t="n">
        <f aca="false">V53+0.075*ABS(N53)*SIN(M53)</f>
        <v>20.2571793308029</v>
      </c>
      <c r="Y53" s="0" t="n">
        <f aca="false">W53+0.075*ABS(N53)*COS(M53)</f>
        <v>7.24813466225561</v>
      </c>
      <c r="Z53" s="0" t="n">
        <f aca="false">V53+0.075*ABS(P53)/0.4*SIN(M53)</f>
        <v>22.7321041594365</v>
      </c>
      <c r="AA53" s="0" t="n">
        <f aca="false">W53+0.075*ABS(P53)/0.4*COS(M53)</f>
        <v>8.13367692576406</v>
      </c>
    </row>
    <row r="54" customFormat="false" ht="13.8" hidden="false" customHeight="false" outlineLevel="0" collapsed="false">
      <c r="A54" s="1" t="n">
        <f aca="false">1+A53</f>
        <v>51</v>
      </c>
      <c r="B54" s="14" t="n">
        <f aca="false">PI()*A54/128</f>
        <v>1.25172832291468</v>
      </c>
      <c r="C54" s="0" t="n">
        <v>14.3945</v>
      </c>
      <c r="D54" s="0" t="n">
        <v>-38.1058</v>
      </c>
      <c r="E54" s="0" t="n">
        <v>-414.107</v>
      </c>
      <c r="F54" s="0" t="n">
        <v>-0.0341026</v>
      </c>
      <c r="H54" s="0" t="n">
        <v>14.3945</v>
      </c>
      <c r="I54" s="0" t="n">
        <v>18.3699</v>
      </c>
      <c r="J54" s="0" t="n">
        <v>192.063</v>
      </c>
      <c r="K54" s="0" t="n">
        <v>20.0192</v>
      </c>
      <c r="M54" s="0" t="n">
        <f aca="false">B54</f>
        <v>1.25172832291468</v>
      </c>
      <c r="N54" s="0" t="n">
        <f aca="false">D54+I54</f>
        <v>-19.7359</v>
      </c>
      <c r="O54" s="0" t="n">
        <f aca="false">E54+J54</f>
        <v>-222.044</v>
      </c>
      <c r="P54" s="0" t="n">
        <f aca="false">F54+K54</f>
        <v>19.9850974</v>
      </c>
      <c r="Q54" s="15" t="n">
        <f aca="false">ABS(P54/N54)</f>
        <v>1.01262660430991</v>
      </c>
      <c r="R54" s="15" t="str">
        <f aca="false">IF(Q54&gt;0.4,"slip"," ")</f>
        <v>slip</v>
      </c>
      <c r="V54" s="0" t="n">
        <f aca="false">20*SIN(M54)</f>
        <v>18.9905636118607</v>
      </c>
      <c r="W54" s="0" t="n">
        <f aca="false">20*COS(M54)</f>
        <v>6.27363480797783</v>
      </c>
      <c r="X54" s="0" t="n">
        <f aca="false">V54+0.075*ABS(N54)*SIN(M54)</f>
        <v>20.3960481033132</v>
      </c>
      <c r="Y54" s="0" t="n">
        <f aca="false">W54+0.075*ABS(N54)*COS(M54)</f>
        <v>6.73794416750322</v>
      </c>
      <c r="Z54" s="0" t="n">
        <f aca="false">V54+0.075*ABS(P54)/0.4*SIN(M54)</f>
        <v>22.5486410818351</v>
      </c>
      <c r="AA54" s="0" t="n">
        <f aca="false">W54+0.075*ABS(P54)/0.4*COS(M54)</f>
        <v>7.44906483319159</v>
      </c>
    </row>
    <row r="55" customFormat="false" ht="13.8" hidden="false" customHeight="false" outlineLevel="0" collapsed="false">
      <c r="A55" s="1" t="n">
        <f aca="false">1+A54</f>
        <v>52</v>
      </c>
      <c r="B55" s="14" t="n">
        <f aca="false">PI()*A55/128</f>
        <v>1.27627201552085</v>
      </c>
      <c r="C55" s="0" t="n">
        <v>14.6768</v>
      </c>
      <c r="D55" s="0" t="n">
        <v>-37.9829</v>
      </c>
      <c r="E55" s="0" t="n">
        <v>-413.859</v>
      </c>
      <c r="F55" s="0" t="n">
        <v>-0.0580234</v>
      </c>
      <c r="H55" s="0" t="n">
        <v>14.6768</v>
      </c>
      <c r="I55" s="0" t="n">
        <v>18.6783</v>
      </c>
      <c r="J55" s="0" t="n">
        <v>195.622</v>
      </c>
      <c r="K55" s="0" t="n">
        <v>18.0155</v>
      </c>
      <c r="M55" s="0" t="n">
        <f aca="false">B55</f>
        <v>1.27627201552085</v>
      </c>
      <c r="N55" s="0" t="n">
        <f aca="false">D55+I55</f>
        <v>-19.3046</v>
      </c>
      <c r="O55" s="0" t="n">
        <f aca="false">E55+J55</f>
        <v>-218.237</v>
      </c>
      <c r="P55" s="0" t="n">
        <f aca="false">F55+K55</f>
        <v>17.9574766</v>
      </c>
      <c r="Q55" s="15" t="n">
        <f aca="false">ABS(P55/N55)</f>
        <v>0.93021749220393</v>
      </c>
      <c r="R55" s="15" t="str">
        <f aca="false">IF(Q55&gt;0.4,"slip"," ")</f>
        <v>slip</v>
      </c>
      <c r="V55" s="0" t="n">
        <f aca="false">20*SIN(M55)</f>
        <v>19.1388067146442</v>
      </c>
      <c r="W55" s="0" t="n">
        <f aca="false">20*COS(M55)</f>
        <v>5.80569354508925</v>
      </c>
      <c r="X55" s="0" t="n">
        <f aca="false">V55+0.075*ABS(N55)*SIN(M55)</f>
        <v>20.5243079950324</v>
      </c>
      <c r="Y55" s="0" t="n">
        <f aca="false">W55+0.075*ABS(N55)*COS(M55)</f>
        <v>6.22598076362873</v>
      </c>
      <c r="Z55" s="0" t="n">
        <f aca="false">V55+0.075*ABS(P55)/0.4*SIN(M55)</f>
        <v>22.3608505308643</v>
      </c>
      <c r="AA55" s="0" t="n">
        <f aca="false">W55+0.075*ABS(P55)/0.4*COS(M55)</f>
        <v>6.78308985117716</v>
      </c>
    </row>
    <row r="56" customFormat="false" ht="13.8" hidden="false" customHeight="false" outlineLevel="0" collapsed="false">
      <c r="A56" s="1" t="n">
        <f aca="false">1+A55</f>
        <v>53</v>
      </c>
      <c r="B56" s="14" t="n">
        <f aca="false">PI()*A56/128</f>
        <v>1.30081570812702</v>
      </c>
      <c r="C56" s="0" t="n">
        <v>14.959</v>
      </c>
      <c r="D56" s="0" t="n">
        <v>-38.1093</v>
      </c>
      <c r="E56" s="0" t="n">
        <v>-413.597</v>
      </c>
      <c r="F56" s="0" t="n">
        <v>-0.0337572</v>
      </c>
      <c r="H56" s="0" t="n">
        <v>14.959</v>
      </c>
      <c r="I56" s="0" t="n">
        <v>19.1873</v>
      </c>
      <c r="J56" s="0" t="n">
        <v>199.525</v>
      </c>
      <c r="K56" s="0" t="n">
        <v>15.8397</v>
      </c>
      <c r="M56" s="0" t="n">
        <f aca="false">B56</f>
        <v>1.30081570812702</v>
      </c>
      <c r="N56" s="0" t="n">
        <f aca="false">D56+I56</f>
        <v>-18.922</v>
      </c>
      <c r="O56" s="0" t="n">
        <f aca="false">E56+J56</f>
        <v>-214.072</v>
      </c>
      <c r="P56" s="0" t="n">
        <f aca="false">F56+K56</f>
        <v>15.8059428</v>
      </c>
      <c r="Q56" s="15" t="n">
        <f aca="false">ABS(P56/N56)</f>
        <v>0.835320938590001</v>
      </c>
      <c r="R56" s="15" t="str">
        <f aca="false">IF(Q56&gt;0.4,"slip"," ")</f>
        <v>slip</v>
      </c>
      <c r="V56" s="0" t="n">
        <f aca="false">20*SIN(M56)</f>
        <v>19.2755213159088</v>
      </c>
      <c r="W56" s="0" t="n">
        <f aca="false">20*COS(M56)</f>
        <v>5.33425514949797</v>
      </c>
      <c r="X56" s="0" t="n">
        <f aca="false">V56+0.075*ABS(N56)*SIN(M56)</f>
        <v>20.6432641196824</v>
      </c>
      <c r="Y56" s="0" t="n">
        <f aca="false">W56+0.075*ABS(N56)*COS(M56)</f>
        <v>5.71276055926847</v>
      </c>
      <c r="Z56" s="0" t="n">
        <f aca="false">V56+0.075*ABS(P56)/0.4*SIN(M56)</f>
        <v>22.1317818224035</v>
      </c>
      <c r="AA56" s="0" t="n">
        <f aca="false">W56+0.075*ABS(P56)/0.4*COS(M56)</f>
        <v>6.12468888487519</v>
      </c>
    </row>
    <row r="57" customFormat="false" ht="13.8" hidden="false" customHeight="false" outlineLevel="0" collapsed="false">
      <c r="A57" s="1" t="n">
        <f aca="false">1+A56</f>
        <v>54</v>
      </c>
      <c r="B57" s="14" t="n">
        <f aca="false">PI()*A57/128</f>
        <v>1.32535940073319</v>
      </c>
      <c r="C57" s="0" t="n">
        <v>15.2413</v>
      </c>
      <c r="D57" s="0" t="n">
        <v>-37.9855</v>
      </c>
      <c r="E57" s="0" t="n">
        <v>-413.34</v>
      </c>
      <c r="F57" s="0" t="n">
        <v>-0.0582326</v>
      </c>
      <c r="H57" s="0" t="n">
        <v>15.2413</v>
      </c>
      <c r="I57" s="0" t="n">
        <v>19.3966</v>
      </c>
      <c r="J57" s="0" t="n">
        <v>202.169</v>
      </c>
      <c r="K57" s="0" t="n">
        <v>13.7728</v>
      </c>
      <c r="M57" s="0" t="n">
        <f aca="false">B57</f>
        <v>1.32535940073319</v>
      </c>
      <c r="N57" s="0" t="n">
        <f aca="false">D57+I57</f>
        <v>-18.5889</v>
      </c>
      <c r="O57" s="0" t="n">
        <f aca="false">E57+J57</f>
        <v>-211.171</v>
      </c>
      <c r="P57" s="0" t="n">
        <f aca="false">F57+K57</f>
        <v>13.7145674</v>
      </c>
      <c r="Q57" s="15" t="n">
        <f aca="false">ABS(P57/N57)</f>
        <v>0.737782622963166</v>
      </c>
      <c r="R57" s="15" t="str">
        <f aca="false">IF(Q57&gt;0.4,"slip"," ")</f>
        <v>slip</v>
      </c>
      <c r="V57" s="0" t="n">
        <f aca="false">20*SIN(M57)</f>
        <v>19.4006250638909</v>
      </c>
      <c r="W57" s="0" t="n">
        <f aca="false">20*COS(M57)</f>
        <v>4.85960359806528</v>
      </c>
      <c r="X57" s="0" t="n">
        <f aca="false">V57+0.075*ABS(N57)*SIN(M57)</f>
        <v>20.753011111079</v>
      </c>
      <c r="Y57" s="0" t="n">
        <f aca="false">W57+0.075*ABS(N57)*COS(M57)</f>
        <v>5.19835866803056</v>
      </c>
      <c r="Z57" s="0" t="n">
        <f aca="false">V57+0.075*ABS(P57)/0.4*SIN(M57)</f>
        <v>21.8950423767739</v>
      </c>
      <c r="AA57" s="0" t="n">
        <f aca="false">W57+0.075*ABS(P57)/0.4*COS(M57)</f>
        <v>5.48442260821792</v>
      </c>
    </row>
    <row r="58" customFormat="false" ht="13.8" hidden="false" customHeight="false" outlineLevel="0" collapsed="false">
      <c r="A58" s="1" t="n">
        <f aca="false">1+A57</f>
        <v>55</v>
      </c>
      <c r="B58" s="14" t="n">
        <f aca="false">PI()*A58/128</f>
        <v>1.34990309333936</v>
      </c>
      <c r="C58" s="0" t="n">
        <v>15.5235</v>
      </c>
      <c r="D58" s="0" t="n">
        <v>-38.1127</v>
      </c>
      <c r="E58" s="0" t="n">
        <v>-413.08</v>
      </c>
      <c r="F58" s="0" t="n">
        <v>-0.033259</v>
      </c>
      <c r="H58" s="0" t="n">
        <v>15.5235</v>
      </c>
      <c r="I58" s="0" t="n">
        <v>19.82</v>
      </c>
      <c r="J58" s="0" t="n">
        <v>205.206</v>
      </c>
      <c r="K58" s="0" t="n">
        <v>11.5734</v>
      </c>
      <c r="M58" s="0" t="n">
        <f aca="false">B58</f>
        <v>1.34990309333936</v>
      </c>
      <c r="N58" s="0" t="n">
        <f aca="false">D58+I58</f>
        <v>-18.2927</v>
      </c>
      <c r="O58" s="0" t="n">
        <f aca="false">E58+J58</f>
        <v>-207.874</v>
      </c>
      <c r="P58" s="0" t="n">
        <f aca="false">F58+K58</f>
        <v>11.540141</v>
      </c>
      <c r="Q58" s="15" t="n">
        <f aca="false">ABS(P58/N58)</f>
        <v>0.630860452530244</v>
      </c>
      <c r="R58" s="15" t="str">
        <f aca="false">IF(Q58&gt;0.4,"slip"," ")</f>
        <v>slip</v>
      </c>
      <c r="V58" s="0" t="n">
        <f aca="false">20*SIN(M58)</f>
        <v>19.5140426007706</v>
      </c>
      <c r="W58" s="0" t="n">
        <f aca="false">20*COS(M58)</f>
        <v>4.3820248031374</v>
      </c>
      <c r="X58" s="0" t="n">
        <f aca="false">V58+0.075*ABS(N58)*SIN(M58)</f>
        <v>20.8526595773323</v>
      </c>
      <c r="Y58" s="0" t="n">
        <f aca="false">W58+0.075*ABS(N58)*COS(M58)</f>
        <v>4.68262129732371</v>
      </c>
      <c r="Z58" s="0" t="n">
        <f aca="false">V58+0.075*ABS(P58)/0.4*SIN(M58)</f>
        <v>21.6252438797665</v>
      </c>
      <c r="AA58" s="0" t="n">
        <f aca="false">W58+0.075*ABS(P58)/0.4*COS(M58)</f>
        <v>4.85611090401586</v>
      </c>
    </row>
    <row r="59" customFormat="false" ht="13.8" hidden="false" customHeight="false" outlineLevel="0" collapsed="false">
      <c r="A59" s="1" t="n">
        <f aca="false">1+A58</f>
        <v>56</v>
      </c>
      <c r="B59" s="14" t="n">
        <f aca="false">PI()*A59/128</f>
        <v>1.37444678594553</v>
      </c>
      <c r="C59" s="0" t="n">
        <v>15.8057</v>
      </c>
      <c r="D59" s="0" t="n">
        <v>-37.9883</v>
      </c>
      <c r="E59" s="0" t="n">
        <v>-412.813</v>
      </c>
      <c r="F59" s="0" t="n">
        <v>-0.0581947</v>
      </c>
      <c r="H59" s="0" t="n">
        <v>15.8057</v>
      </c>
      <c r="I59" s="0" t="n">
        <v>19.9274</v>
      </c>
      <c r="J59" s="0" t="n">
        <v>206.936</v>
      </c>
      <c r="K59" s="0" t="n">
        <v>9.4553</v>
      </c>
      <c r="M59" s="0" t="n">
        <f aca="false">B59</f>
        <v>1.37444678594553</v>
      </c>
      <c r="N59" s="0" t="n">
        <f aca="false">D59+I59</f>
        <v>-18.0609</v>
      </c>
      <c r="O59" s="0" t="n">
        <f aca="false">E59+J59</f>
        <v>-205.877</v>
      </c>
      <c r="P59" s="0" t="n">
        <f aca="false">F59+K59</f>
        <v>9.3971053</v>
      </c>
      <c r="Q59" s="15" t="n">
        <f aca="false">ABS(P59/N59)</f>
        <v>0.520301053657348</v>
      </c>
      <c r="R59" s="15" t="str">
        <f aca="false">IF(Q59&gt;0.4,"slip"," ")</f>
        <v>slip</v>
      </c>
      <c r="V59" s="0" t="n">
        <f aca="false">20*SIN(M59)</f>
        <v>19.6157056080646</v>
      </c>
      <c r="W59" s="0" t="n">
        <f aca="false">20*COS(M59)</f>
        <v>3.90180644032257</v>
      </c>
      <c r="X59" s="0" t="n">
        <f aca="false">V59+0.075*ABS(N59)*SIN(M59)</f>
        <v>20.9442454733772</v>
      </c>
      <c r="Y59" s="0" t="n">
        <f aca="false">W59+0.075*ABS(N59)*COS(M59)</f>
        <v>4.16606945009015</v>
      </c>
      <c r="Z59" s="0" t="n">
        <f aca="false">V59+0.075*ABS(P59)/0.4*SIN(M59)</f>
        <v>21.3438073374345</v>
      </c>
      <c r="AA59" s="0" t="n">
        <f aca="false">W59+0.075*ABS(P59)/0.4*COS(M59)</f>
        <v>4.2455472463844</v>
      </c>
    </row>
    <row r="60" customFormat="false" ht="13.8" hidden="false" customHeight="false" outlineLevel="0" collapsed="false">
      <c r="A60" s="1" t="n">
        <f aca="false">1+A59</f>
        <v>57</v>
      </c>
      <c r="B60" s="14" t="n">
        <f aca="false">PI()*A60/128</f>
        <v>1.3989904785517</v>
      </c>
      <c r="C60" s="0" t="n">
        <v>16.088</v>
      </c>
      <c r="D60" s="0" t="n">
        <v>-38.1158</v>
      </c>
      <c r="E60" s="0" t="n">
        <v>-412.556</v>
      </c>
      <c r="F60" s="0" t="n">
        <v>-0.0325833</v>
      </c>
      <c r="H60" s="0" t="n">
        <v>16.088</v>
      </c>
      <c r="I60" s="0" t="n">
        <v>20.2577</v>
      </c>
      <c r="J60" s="0" t="n">
        <v>209.095</v>
      </c>
      <c r="K60" s="0" t="n">
        <v>7.24587</v>
      </c>
      <c r="M60" s="0" t="n">
        <f aca="false">B60</f>
        <v>1.3989904785517</v>
      </c>
      <c r="N60" s="0" t="n">
        <f aca="false">D60+I60</f>
        <v>-17.8581</v>
      </c>
      <c r="O60" s="0" t="n">
        <f aca="false">E60+J60</f>
        <v>-203.461</v>
      </c>
      <c r="P60" s="0" t="n">
        <f aca="false">F60+K60</f>
        <v>7.2132867</v>
      </c>
      <c r="Q60" s="15" t="n">
        <f aca="false">ABS(P60/N60)</f>
        <v>0.403922404959094</v>
      </c>
      <c r="R60" s="15" t="str">
        <f aca="false">IF(Q60&gt;0.4,"slip"," ")</f>
        <v>slip</v>
      </c>
      <c r="V60" s="0" t="n">
        <f aca="false">20*SIN(M60)</f>
        <v>19.7055528477788</v>
      </c>
      <c r="W60" s="0" t="n">
        <f aca="false">20*COS(M60)</f>
        <v>3.41923777520603</v>
      </c>
      <c r="X60" s="0" t="n">
        <f aca="false">V60+0.075*ABS(N60)*SIN(M60)</f>
        <v>21.0251918476948</v>
      </c>
      <c r="Y60" s="0" t="n">
        <f aca="false">W60+0.075*ABS(N60)*COS(M60)</f>
        <v>3.6482168631313</v>
      </c>
      <c r="Z60" s="0" t="n">
        <f aca="false">V60+0.075*ABS(P60)/0.4*SIN(M60)</f>
        <v>21.0381322440885</v>
      </c>
      <c r="AA60" s="0" t="n">
        <f aca="false">W60+0.075*ABS(P60)/0.4*COS(M60)</f>
        <v>3.65046223490632</v>
      </c>
    </row>
    <row r="61" customFormat="false" ht="13.8" hidden="false" customHeight="false" outlineLevel="0" collapsed="false">
      <c r="A61" s="1" t="n">
        <f aca="false">1+A60</f>
        <v>58</v>
      </c>
      <c r="B61" s="14" t="n">
        <f aca="false">PI()*A61/128</f>
        <v>1.42353417115788</v>
      </c>
      <c r="C61" s="0" t="n">
        <v>16.3702</v>
      </c>
      <c r="D61" s="0" t="n">
        <v>-37.9914</v>
      </c>
      <c r="E61" s="0" t="n">
        <v>-412.28</v>
      </c>
      <c r="F61" s="0" t="n">
        <v>-0.0579219</v>
      </c>
      <c r="H61" s="0" t="n">
        <v>16.3702</v>
      </c>
      <c r="I61" s="0" t="n">
        <v>20.2606</v>
      </c>
      <c r="J61" s="0" t="n">
        <v>209.914</v>
      </c>
      <c r="K61" s="0" t="n">
        <v>5.08804</v>
      </c>
      <c r="M61" s="0" t="n">
        <f aca="false">B61</f>
        <v>1.42353417115788</v>
      </c>
      <c r="N61" s="0" t="n">
        <f aca="false">D61+I61</f>
        <v>-17.7308</v>
      </c>
      <c r="O61" s="0" t="n">
        <f aca="false">E61+J61</f>
        <v>-202.366</v>
      </c>
      <c r="P61" s="0" t="n">
        <f aca="false">F61+K61</f>
        <v>5.0301181</v>
      </c>
      <c r="Q61" s="0" t="n">
        <f aca="false">ABS(P61/N61)</f>
        <v>0.283693804002075</v>
      </c>
      <c r="R61" s="0" t="str">
        <f aca="false">IF(Q61&gt;0.4,"slip"," ")</f>
        <v> </v>
      </c>
      <c r="V61" s="0" t="n">
        <f aca="false">20*SIN(M61)</f>
        <v>19.7835301992956</v>
      </c>
      <c r="W61" s="0" t="n">
        <f aca="false">20*COS(M61)</f>
        <v>2.93460948910723</v>
      </c>
      <c r="X61" s="0" t="n">
        <f aca="false">V61+0.075*ABS(N61)*SIN(M61)</f>
        <v>21.0989470140119</v>
      </c>
      <c r="Y61" s="0" t="n">
        <f aca="false">W61+0.075*ABS(N61)*COS(M61)</f>
        <v>3.12973314134272</v>
      </c>
      <c r="Z61" s="0" t="n">
        <f aca="false">V61+0.075*ABS(P61)/0.4*SIN(M61)</f>
        <v>20.7164691993335</v>
      </c>
      <c r="AA61" s="0" t="n">
        <f aca="false">W61+0.075*ABS(P61)/0.4*COS(M61)</f>
        <v>3.07299791699089</v>
      </c>
    </row>
    <row r="62" customFormat="false" ht="13.8" hidden="false" customHeight="false" outlineLevel="0" collapsed="false">
      <c r="A62" s="1" t="n">
        <f aca="false">1+A61</f>
        <v>59</v>
      </c>
      <c r="B62" s="14" t="n">
        <f aca="false">PI()*A62/128</f>
        <v>1.44807786376405</v>
      </c>
      <c r="C62" s="0" t="n">
        <v>16.6525</v>
      </c>
      <c r="D62" s="0" t="n">
        <v>-38.1187</v>
      </c>
      <c r="E62" s="0" t="n">
        <v>-412.027</v>
      </c>
      <c r="F62" s="0" t="n">
        <v>-0.0317309</v>
      </c>
      <c r="H62" s="0" t="n">
        <v>16.6525</v>
      </c>
      <c r="I62" s="0" t="n">
        <v>20.4912</v>
      </c>
      <c r="J62" s="0" t="n">
        <v>211.184</v>
      </c>
      <c r="K62" s="0" t="n">
        <v>2.8796</v>
      </c>
      <c r="M62" s="0" t="n">
        <f aca="false">B62</f>
        <v>1.44807786376405</v>
      </c>
      <c r="N62" s="0" t="n">
        <f aca="false">D62+I62</f>
        <v>-17.6275</v>
      </c>
      <c r="O62" s="0" t="n">
        <f aca="false">E62+J62</f>
        <v>-200.843</v>
      </c>
      <c r="P62" s="0" t="n">
        <f aca="false">F62+K62</f>
        <v>2.8478691</v>
      </c>
      <c r="Q62" s="0" t="n">
        <f aca="false">ABS(P62/N62)</f>
        <v>0.161558309459651</v>
      </c>
      <c r="R62" s="0" t="str">
        <f aca="false">IF(Q62&gt;0.4,"slip"," ")</f>
        <v> </v>
      </c>
      <c r="V62" s="0" t="n">
        <f aca="false">20*SIN(M62)</f>
        <v>19.8495906919742</v>
      </c>
      <c r="W62" s="0" t="n">
        <f aca="false">20*COS(M62)</f>
        <v>2.44821350398433</v>
      </c>
      <c r="X62" s="0" t="n">
        <f aca="false">V62+0.075*ABS(N62)*SIN(M62)</f>
        <v>21.1617106666846</v>
      </c>
      <c r="Y62" s="0" t="n">
        <f aca="false">W62+0.075*ABS(N62)*COS(M62)</f>
        <v>2.61004806726489</v>
      </c>
      <c r="Z62" s="0" t="n">
        <f aca="false">V62+0.075*ABS(P62)/0.4*SIN(M62)</f>
        <v>20.3795504042803</v>
      </c>
      <c r="AA62" s="0" t="n">
        <f aca="false">W62+0.075*ABS(P62)/0.4*COS(M62)</f>
        <v>2.5135778001237</v>
      </c>
    </row>
    <row r="63" customFormat="false" ht="13.8" hidden="false" customHeight="false" outlineLevel="0" collapsed="false">
      <c r="A63" s="1" t="n">
        <f aca="false">1+A62</f>
        <v>60</v>
      </c>
      <c r="B63" s="14" t="n">
        <f aca="false">PI()*A63/128</f>
        <v>1.47262155637022</v>
      </c>
      <c r="C63" s="0" t="n">
        <v>16.9347</v>
      </c>
      <c r="D63" s="0" t="n">
        <v>-37.9947</v>
      </c>
      <c r="E63" s="0" t="n">
        <v>-411.743</v>
      </c>
      <c r="F63" s="0" t="n">
        <v>-0.0574133</v>
      </c>
      <c r="H63" s="0" t="n">
        <v>16.9347</v>
      </c>
      <c r="I63" s="0" t="n">
        <v>20.388</v>
      </c>
      <c r="J63" s="0" t="n">
        <v>211.096</v>
      </c>
      <c r="K63" s="0" t="n">
        <v>0.691636</v>
      </c>
      <c r="M63" s="0" t="n">
        <f aca="false">B63</f>
        <v>1.47262155637022</v>
      </c>
      <c r="N63" s="0" t="n">
        <f aca="false">D63+I63</f>
        <v>-17.6067</v>
      </c>
      <c r="O63" s="0" t="n">
        <f aca="false">E63+J63</f>
        <v>-200.647</v>
      </c>
      <c r="P63" s="0" t="n">
        <f aca="false">F63+K63</f>
        <v>0.6342227</v>
      </c>
      <c r="Q63" s="0" t="n">
        <f aca="false">ABS(P63/N63)</f>
        <v>0.0360216678877927</v>
      </c>
      <c r="R63" s="0" t="str">
        <f aca="false">IF(Q63&gt;0.4,"slip"," ")</f>
        <v> </v>
      </c>
      <c r="V63" s="0" t="n">
        <f aca="false">20*SIN(M63)</f>
        <v>19.9036945334439</v>
      </c>
      <c r="W63" s="0" t="n">
        <f aca="false">20*COS(M63)</f>
        <v>1.96034280659122</v>
      </c>
      <c r="X63" s="0" t="n">
        <f aca="false">V63+0.075*ABS(N63)*SIN(M63)</f>
        <v>21.2178384529764</v>
      </c>
      <c r="Y63" s="0" t="n">
        <f aca="false">W63+0.075*ABS(N63)*COS(M63)</f>
        <v>2.08977468543925</v>
      </c>
      <c r="Z63" s="0" t="n">
        <f aca="false">V63+0.075*ABS(P63)/0.4*SIN(M63)</f>
        <v>20.0220386730093</v>
      </c>
      <c r="AA63" s="0" t="n">
        <f aca="false">W63+0.075*ABS(P63)/0.4*COS(M63)</f>
        <v>1.97199868697611</v>
      </c>
    </row>
    <row r="64" customFormat="false" ht="13.8" hidden="false" customHeight="false" outlineLevel="0" collapsed="false">
      <c r="A64" s="1" t="n">
        <f aca="false">1+A63</f>
        <v>61</v>
      </c>
      <c r="B64" s="14" t="n">
        <f aca="false">PI()*A64/128</f>
        <v>1.49716524897639</v>
      </c>
      <c r="C64" s="0" t="n">
        <v>17.217</v>
      </c>
      <c r="D64" s="0" t="n">
        <v>-38.1214</v>
      </c>
      <c r="E64" s="0" t="n">
        <v>-411.494</v>
      </c>
      <c r="F64" s="0" t="n">
        <v>-0.0307164</v>
      </c>
      <c r="H64" s="0" t="n">
        <v>17.217</v>
      </c>
      <c r="I64" s="0" t="n">
        <v>20.5134</v>
      </c>
      <c r="J64" s="0" t="n">
        <v>211.467</v>
      </c>
      <c r="K64" s="0" t="n">
        <v>-1.50709</v>
      </c>
      <c r="M64" s="0" t="n">
        <f aca="false">B64</f>
        <v>1.49716524897639</v>
      </c>
      <c r="N64" s="0" t="n">
        <f aca="false">D64+I64</f>
        <v>-17.608</v>
      </c>
      <c r="O64" s="0" t="n">
        <f aca="false">E64+J64</f>
        <v>-200.027</v>
      </c>
      <c r="P64" s="0" t="n">
        <f aca="false">F64+K64</f>
        <v>-1.5378064</v>
      </c>
      <c r="Q64" s="0" t="n">
        <f aca="false">ABS(P64/N64)</f>
        <v>0.0873356656065425</v>
      </c>
      <c r="R64" s="0" t="str">
        <f aca="false">IF(Q64&gt;0.4,"slip"," ")</f>
        <v> </v>
      </c>
      <c r="V64" s="0" t="n">
        <f aca="false">20*SIN(M64)</f>
        <v>19.9458091335738</v>
      </c>
      <c r="W64" s="0" t="n">
        <f aca="false">20*COS(M64)</f>
        <v>1.47129127199335</v>
      </c>
      <c r="X64" s="0" t="n">
        <f aca="false">V64+0.075*ABS(N64)*SIN(M64)</f>
        <v>21.2628309106637</v>
      </c>
      <c r="Y64" s="0" t="n">
        <f aca="false">W64+0.075*ABS(N64)*COS(M64)</f>
        <v>1.56844063468307</v>
      </c>
      <c r="Z64" s="0" t="n">
        <f aca="false">V64+0.075*ABS(P64)/0.4*SIN(M64)</f>
        <v>20.2333665673749</v>
      </c>
      <c r="AA64" s="0" t="n">
        <f aca="false">W64+0.075*ABS(P64)/0.4*COS(M64)</f>
        <v>1.49250278262774</v>
      </c>
    </row>
    <row r="65" customFormat="false" ht="13.8" hidden="false" customHeight="false" outlineLevel="0" collapsed="false">
      <c r="A65" s="1" t="n">
        <f aca="false">1+A64</f>
        <v>62</v>
      </c>
      <c r="B65" s="14" t="n">
        <f aca="false">PI()*A65/128</f>
        <v>1.52170894158256</v>
      </c>
      <c r="C65" s="0" t="n">
        <v>17.4992</v>
      </c>
      <c r="D65" s="0" t="n">
        <v>-37.9984</v>
      </c>
      <c r="E65" s="0" t="n">
        <v>-411.202</v>
      </c>
      <c r="F65" s="0" t="n">
        <v>-0.0566593</v>
      </c>
      <c r="H65" s="0" t="n">
        <v>17.4992</v>
      </c>
      <c r="I65" s="0" t="n">
        <v>20.3036</v>
      </c>
      <c r="J65" s="0" t="n">
        <v>210.477</v>
      </c>
      <c r="K65" s="0" t="n">
        <v>-3.71734</v>
      </c>
      <c r="M65" s="0" t="n">
        <f aca="false">B65</f>
        <v>1.52170894158256</v>
      </c>
      <c r="N65" s="0" t="n">
        <f aca="false">D65+I65</f>
        <v>-17.6948</v>
      </c>
      <c r="O65" s="0" t="n">
        <f aca="false">E65+J65</f>
        <v>-200.725</v>
      </c>
      <c r="P65" s="0" t="n">
        <f aca="false">F65+K65</f>
        <v>-3.7739993</v>
      </c>
      <c r="Q65" s="0" t="n">
        <f aca="false">ABS(P65/N65)</f>
        <v>0.213282958835364</v>
      </c>
      <c r="R65" s="0" t="str">
        <f aca="false">IF(Q65&gt;0.4,"slip"," ")</f>
        <v> </v>
      </c>
      <c r="V65" s="0" t="n">
        <f aca="false">20*SIN(M65)</f>
        <v>19.9759091241034</v>
      </c>
      <c r="W65" s="0" t="n">
        <f aca="false">20*COS(M65)</f>
        <v>0.981353486548363</v>
      </c>
      <c r="X65" s="0" t="n">
        <f aca="false">V65+0.075*ABS(N65)*SIN(M65)</f>
        <v>21.3014205619879</v>
      </c>
      <c r="Y65" s="0" t="n">
        <f aca="false">W65+0.075*ABS(N65)*COS(M65)</f>
        <v>1.04647168782502</v>
      </c>
      <c r="Z65" s="0" t="n">
        <f aca="false">V65+0.075*ABS(P65)/0.4*SIN(M65)</f>
        <v>20.6826816277087</v>
      </c>
      <c r="AA65" s="0" t="n">
        <f aca="false">W65+0.075*ABS(P65)/0.4*COS(M65)</f>
        <v>1.01607499315417</v>
      </c>
    </row>
    <row r="66" customFormat="false" ht="13.8" hidden="false" customHeight="false" outlineLevel="0" collapsed="false">
      <c r="A66" s="1" t="n">
        <f aca="false">1+A65</f>
        <v>63</v>
      </c>
      <c r="B66" s="14" t="n">
        <f aca="false">PI()*A66/128</f>
        <v>1.54625263418873</v>
      </c>
      <c r="C66" s="0" t="n">
        <v>17.7815</v>
      </c>
      <c r="D66" s="0" t="n">
        <v>-38.1242</v>
      </c>
      <c r="E66" s="0" t="n">
        <v>-410.958</v>
      </c>
      <c r="F66" s="0" t="n">
        <v>-0.0295286</v>
      </c>
      <c r="H66" s="0" t="n">
        <v>17.7815</v>
      </c>
      <c r="I66" s="0" t="n">
        <v>20.3193</v>
      </c>
      <c r="J66" s="0" t="n">
        <v>209.941</v>
      </c>
      <c r="K66" s="0" t="n">
        <v>-5.89954</v>
      </c>
      <c r="M66" s="0" t="n">
        <f aca="false">B66</f>
        <v>1.54625263418873</v>
      </c>
      <c r="N66" s="0" t="n">
        <f aca="false">D66+I66</f>
        <v>-17.8049</v>
      </c>
      <c r="O66" s="0" t="n">
        <f aca="false">E66+J66</f>
        <v>-201.017</v>
      </c>
      <c r="P66" s="0" t="n">
        <f aca="false">F66+K66</f>
        <v>-5.9290686</v>
      </c>
      <c r="Q66" s="0" t="n">
        <f aca="false">ABS(P66/N66)</f>
        <v>0.333002072463198</v>
      </c>
      <c r="R66" s="0" t="str">
        <f aca="false">IF(Q66&gt;0.4,"slip"," ")</f>
        <v> </v>
      </c>
      <c r="V66" s="0" t="n">
        <f aca="false">20*SIN(M66)</f>
        <v>19.9939763739241</v>
      </c>
      <c r="W66" s="0" t="n">
        <f aca="false">20*COS(M66)</f>
        <v>0.490824570458245</v>
      </c>
      <c r="X66" s="0" t="n">
        <f aca="false">V66+0.075*ABS(N66)*SIN(M66)</f>
        <v>21.3289416861994</v>
      </c>
      <c r="Y66" s="0" t="n">
        <f aca="false">W66+0.075*ABS(N66)*COS(M66)</f>
        <v>0.523596129437815</v>
      </c>
      <c r="Z66" s="0" t="n">
        <f aca="false">V66+0.075*ABS(P66)/0.4*SIN(M66)</f>
        <v>21.1053419130595</v>
      </c>
      <c r="AA66" s="0" t="n">
        <f aca="false">W66+0.075*ABS(P66)/0.4*COS(M66)</f>
        <v>0.518107063103362</v>
      </c>
    </row>
    <row r="67" customFormat="false" ht="13.8" hidden="false" customHeight="false" outlineLevel="0" collapsed="false">
      <c r="A67" s="1" t="n">
        <f aca="false">1+A66</f>
        <v>64</v>
      </c>
      <c r="B67" s="14" t="n">
        <f aca="false">PI()*A67/128</f>
        <v>1.5707963267949</v>
      </c>
      <c r="C67" s="0" t="n">
        <v>18.0637</v>
      </c>
      <c r="D67" s="0" t="n">
        <v>-38.0026</v>
      </c>
      <c r="E67" s="0" t="n">
        <v>-410.66</v>
      </c>
      <c r="F67" s="0" t="n">
        <v>-0.055703</v>
      </c>
      <c r="H67" s="0" t="n">
        <v>18.0637</v>
      </c>
      <c r="I67" s="0" t="n">
        <v>20.0035</v>
      </c>
      <c r="J67" s="0" t="n">
        <v>208.058</v>
      </c>
      <c r="K67" s="0" t="n">
        <v>-8.12577</v>
      </c>
      <c r="M67" s="0" t="n">
        <f aca="false">B67</f>
        <v>1.5707963267949</v>
      </c>
      <c r="N67" s="0" t="n">
        <f aca="false">D67+I67</f>
        <v>-17.9991</v>
      </c>
      <c r="O67" s="0" t="n">
        <f aca="false">E67+J67</f>
        <v>-202.602</v>
      </c>
      <c r="P67" s="0" t="n">
        <f aca="false">F67+K67</f>
        <v>-8.181473</v>
      </c>
      <c r="Q67" s="15" t="n">
        <f aca="false">ABS(P67/N67)</f>
        <v>0.454549005228039</v>
      </c>
      <c r="R67" s="15" t="str">
        <f aca="false">IF(Q67&gt;0.4,"slip"," ")</f>
        <v>slip</v>
      </c>
      <c r="V67" s="0" t="n">
        <f aca="false">20*SIN(M67)</f>
        <v>20</v>
      </c>
      <c r="W67" s="0" t="n">
        <f aca="false">20*COS(M67)</f>
        <v>1.22464679914735E-015</v>
      </c>
      <c r="X67" s="0" t="n">
        <f aca="false">V67+0.075*ABS(N67)*SIN(M67)</f>
        <v>21.3499325</v>
      </c>
      <c r="Y67" s="0" t="n">
        <f aca="false">W67+0.075*ABS(N67)*COS(M67)</f>
        <v>1.30730632490685E-015</v>
      </c>
      <c r="Z67" s="0" t="n">
        <f aca="false">V67+0.075*ABS(P67)/0.4*SIN(M67)</f>
        <v>21.5340261875</v>
      </c>
      <c r="AA67" s="0" t="n">
        <f aca="false">W67+0.075*ABS(P67)/0.4*COS(M67)</f>
        <v>1.31857881216386E-015</v>
      </c>
    </row>
    <row r="68" customFormat="false" ht="13.8" hidden="false" customHeight="false" outlineLevel="0" collapsed="false">
      <c r="A68" s="1" t="n">
        <f aca="false">1+A67</f>
        <v>65</v>
      </c>
      <c r="B68" s="14" t="n">
        <f aca="false">PI()*A68/128</f>
        <v>1.59534001940107</v>
      </c>
      <c r="C68" s="0" t="n">
        <v>18.3459</v>
      </c>
      <c r="D68" s="0" t="n">
        <v>-38.1271</v>
      </c>
      <c r="E68" s="0" t="n">
        <v>-410.42</v>
      </c>
      <c r="F68" s="0" t="n">
        <v>-0.0281732</v>
      </c>
      <c r="H68" s="0" t="n">
        <v>18.3459</v>
      </c>
      <c r="I68" s="0" t="n">
        <v>19.9057</v>
      </c>
      <c r="J68" s="0" t="n">
        <v>206.612</v>
      </c>
      <c r="K68" s="0" t="n">
        <v>-10.286</v>
      </c>
      <c r="M68" s="0" t="n">
        <f aca="false">B68</f>
        <v>1.59534001940107</v>
      </c>
      <c r="N68" s="0" t="n">
        <f aca="false">D68+I68</f>
        <v>-18.2214</v>
      </c>
      <c r="O68" s="0" t="n">
        <f aca="false">E68+J68</f>
        <v>-203.808</v>
      </c>
      <c r="P68" s="0" t="n">
        <f aca="false">F68+K68</f>
        <v>-10.3141732</v>
      </c>
      <c r="Q68" s="15" t="n">
        <f aca="false">ABS(P68/N68)</f>
        <v>0.566047241156003</v>
      </c>
      <c r="R68" s="15" t="str">
        <f aca="false">IF(Q68&gt;0.4,"slip"," ")</f>
        <v>slip</v>
      </c>
      <c r="V68" s="0" t="n">
        <f aca="false">20*SIN(M68)</f>
        <v>19.9939763739241</v>
      </c>
      <c r="W68" s="0" t="n">
        <f aca="false">20*COS(M68)</f>
        <v>-0.490824570458243</v>
      </c>
      <c r="X68" s="0" t="n">
        <f aca="false">V68+0.075*ABS(N68)*SIN(M68)</f>
        <v>21.3601697780484</v>
      </c>
      <c r="Y68" s="0" t="n">
        <f aca="false">W68+0.075*ABS(N68)*COS(M68)</f>
        <v>-0.524362736063797</v>
      </c>
      <c r="Z68" s="0" t="n">
        <f aca="false">V68+0.075*ABS(P68)/0.4*SIN(M68)</f>
        <v>21.9273013921493</v>
      </c>
      <c r="AA68" s="0" t="n">
        <f aca="false">W68+0.075*ABS(P68)/0.4*COS(M68)</f>
        <v>-0.538285035744386</v>
      </c>
    </row>
    <row r="69" customFormat="false" ht="13.8" hidden="false" customHeight="false" outlineLevel="0" collapsed="false">
      <c r="A69" s="1" t="n">
        <f aca="false">1+A68</f>
        <v>66</v>
      </c>
      <c r="B69" s="14" t="n">
        <f aca="false">PI()*A69/128</f>
        <v>1.61988371200724</v>
      </c>
      <c r="C69" s="0" t="n">
        <v>18.6282</v>
      </c>
      <c r="D69" s="0" t="n">
        <v>-38.0077</v>
      </c>
      <c r="E69" s="0" t="n">
        <v>-410.116</v>
      </c>
      <c r="F69" s="0" t="n">
        <v>-0.0546289</v>
      </c>
      <c r="H69" s="0" t="n">
        <v>18.6282</v>
      </c>
      <c r="I69" s="0" t="n">
        <v>19.4852</v>
      </c>
      <c r="J69" s="0" t="n">
        <v>203.845</v>
      </c>
      <c r="K69" s="0" t="n">
        <v>-12.5232</v>
      </c>
      <c r="M69" s="0" t="n">
        <f aca="false">B69</f>
        <v>1.61988371200724</v>
      </c>
      <c r="N69" s="0" t="n">
        <f aca="false">D69+I69</f>
        <v>-18.5225</v>
      </c>
      <c r="O69" s="0" t="n">
        <f aca="false">E69+J69</f>
        <v>-206.271</v>
      </c>
      <c r="P69" s="0" t="n">
        <f aca="false">F69+K69</f>
        <v>-12.5778289</v>
      </c>
      <c r="Q69" s="15" t="n">
        <f aca="false">ABS(P69/N69)</f>
        <v>0.67905676339587</v>
      </c>
      <c r="R69" s="15" t="str">
        <f aca="false">IF(Q69&gt;0.4,"slip"," ")</f>
        <v>slip</v>
      </c>
      <c r="V69" s="0" t="n">
        <f aca="false">20*SIN(M69)</f>
        <v>19.9759091241034</v>
      </c>
      <c r="W69" s="0" t="n">
        <f aca="false">20*COS(M69)</f>
        <v>-0.98135348654836</v>
      </c>
      <c r="X69" s="0" t="n">
        <f aca="false">V69+0.075*ABS(N69)*SIN(M69)</f>
        <v>21.3634232869205</v>
      </c>
      <c r="Y69" s="0" t="n">
        <f aca="false">W69+0.075*ABS(N69)*COS(M69)</f>
        <v>-1.04951768637808</v>
      </c>
      <c r="Z69" s="0" t="n">
        <f aca="false">V69+0.075*ABS(P69)/0.4*SIN(M69)</f>
        <v>22.3314113155246</v>
      </c>
      <c r="AA69" s="0" t="n">
        <f aca="false">W69+0.075*ABS(P69)/0.4*COS(M69)</f>
        <v>-1.09707188883796</v>
      </c>
    </row>
    <row r="70" customFormat="false" ht="13.8" hidden="false" customHeight="false" outlineLevel="0" collapsed="false">
      <c r="A70" s="1" t="n">
        <f aca="false">1+A69</f>
        <v>67</v>
      </c>
      <c r="B70" s="14" t="n">
        <f aca="false">PI()*A70/128</f>
        <v>1.64442740461341</v>
      </c>
      <c r="C70" s="0" t="n">
        <v>18.9104</v>
      </c>
      <c r="D70" s="0" t="n">
        <v>-38.1314</v>
      </c>
      <c r="E70" s="0" t="n">
        <v>-409.881</v>
      </c>
      <c r="F70" s="0" t="n">
        <v>-0.0267872</v>
      </c>
      <c r="H70" s="0" t="n">
        <v>18.9104</v>
      </c>
      <c r="I70" s="0" t="n">
        <v>19.2708</v>
      </c>
      <c r="J70" s="0" t="n">
        <v>201.485</v>
      </c>
      <c r="K70" s="0" t="n">
        <v>-14.657</v>
      </c>
      <c r="M70" s="0" t="n">
        <f aca="false">B70</f>
        <v>1.64442740461341</v>
      </c>
      <c r="N70" s="0" t="n">
        <f aca="false">D70+I70</f>
        <v>-18.8606</v>
      </c>
      <c r="O70" s="0" t="n">
        <f aca="false">E70+J70</f>
        <v>-208.396</v>
      </c>
      <c r="P70" s="0" t="n">
        <f aca="false">F70+K70</f>
        <v>-14.6837872</v>
      </c>
      <c r="Q70" s="15" t="n">
        <f aca="false">ABS(P70/N70)</f>
        <v>0.778542951973956</v>
      </c>
      <c r="R70" s="15" t="str">
        <f aca="false">IF(Q70&gt;0.4,"slip"," ")</f>
        <v>slip</v>
      </c>
      <c r="V70" s="0" t="n">
        <f aca="false">20*SIN(M70)</f>
        <v>19.9458091335738</v>
      </c>
      <c r="W70" s="0" t="n">
        <f aca="false">20*COS(M70)</f>
        <v>-1.47129127199335</v>
      </c>
      <c r="X70" s="0" t="n">
        <f aca="false">V70+0.075*ABS(N70)*SIN(M70)</f>
        <v>21.3565213626164</v>
      </c>
      <c r="Y70" s="0" t="n">
        <f aca="false">W70+0.075*ABS(N70)*COS(M70)</f>
        <v>-1.57535165761044</v>
      </c>
      <c r="Z70" s="0" t="n">
        <f aca="false">V70+0.075*ABS(P70)/0.4*SIN(M70)</f>
        <v>22.6915592915352</v>
      </c>
      <c r="AA70" s="0" t="n">
        <f aca="false">W70+0.075*ABS(P70)/0.4*COS(M70)</f>
        <v>-1.67382997149804</v>
      </c>
    </row>
    <row r="71" customFormat="false" ht="13.8" hidden="false" customHeight="false" outlineLevel="0" collapsed="false">
      <c r="A71" s="1" t="n">
        <f aca="false">1+A70</f>
        <v>68</v>
      </c>
      <c r="B71" s="14" t="n">
        <f aca="false">PI()*A71/128</f>
        <v>1.66897109721958</v>
      </c>
      <c r="C71" s="0" t="n">
        <v>19.1927</v>
      </c>
      <c r="D71" s="0" t="n">
        <v>-38.0158</v>
      </c>
      <c r="E71" s="0" t="n">
        <v>-409.571</v>
      </c>
      <c r="F71" s="0" t="n">
        <v>-0.0539554</v>
      </c>
      <c r="H71" s="0" t="n">
        <v>19.1927</v>
      </c>
      <c r="I71" s="0" t="n">
        <v>18.7475</v>
      </c>
      <c r="J71" s="0" t="n">
        <v>197.847</v>
      </c>
      <c r="K71" s="0" t="n">
        <v>-16.9009</v>
      </c>
      <c r="M71" s="0" t="n">
        <f aca="false">B71</f>
        <v>1.66897109721958</v>
      </c>
      <c r="N71" s="0" t="n">
        <f aca="false">D71+I71</f>
        <v>-19.2683</v>
      </c>
      <c r="O71" s="0" t="n">
        <f aca="false">E71+J71</f>
        <v>-211.724</v>
      </c>
      <c r="P71" s="0" t="n">
        <f aca="false">F71+K71</f>
        <v>-16.9548554</v>
      </c>
      <c r="Q71" s="15" t="n">
        <f aca="false">ABS(P71/N71)</f>
        <v>0.879935199265114</v>
      </c>
      <c r="R71" s="15" t="str">
        <f aca="false">IF(Q71&gt;0.4,"slip"," ")</f>
        <v>slip</v>
      </c>
      <c r="V71" s="0" t="n">
        <f aca="false">20*SIN(M71)</f>
        <v>19.9036945334439</v>
      </c>
      <c r="W71" s="0" t="n">
        <f aca="false">20*COS(M71)</f>
        <v>-1.96034280659121</v>
      </c>
      <c r="X71" s="0" t="n">
        <f aca="false">V71+0.075*ABS(N71)*SIN(M71)</f>
        <v>21.3418583736143</v>
      </c>
      <c r="Y71" s="0" t="n">
        <f aca="false">W71+0.075*ABS(N71)*COS(M71)</f>
        <v>-2.10198958146712</v>
      </c>
      <c r="Z71" s="0" t="n">
        <f aca="false">V71+0.075*ABS(P71)/0.4*SIN(M71)</f>
        <v>23.0674219966344</v>
      </c>
      <c r="AA71" s="0" t="n">
        <f aca="false">W71+0.075*ABS(P71)/0.4*COS(M71)</f>
        <v>-2.27194276428044</v>
      </c>
    </row>
    <row r="72" customFormat="false" ht="13.8" hidden="false" customHeight="false" outlineLevel="0" collapsed="false">
      <c r="A72" s="1" t="n">
        <f aca="false">1+A71</f>
        <v>69</v>
      </c>
      <c r="B72" s="14" t="n">
        <f aca="false">PI()*A72/128</f>
        <v>1.69351478982575</v>
      </c>
      <c r="C72" s="0" t="n">
        <v>19.4749</v>
      </c>
      <c r="D72" s="0" t="n">
        <v>-38.1365</v>
      </c>
      <c r="E72" s="0" t="n">
        <v>-409.339</v>
      </c>
      <c r="F72" s="0" t="n">
        <v>-0.0242846</v>
      </c>
      <c r="H72" s="0" t="n">
        <v>19.4749</v>
      </c>
      <c r="I72" s="0" t="n">
        <v>18.4144</v>
      </c>
      <c r="J72" s="0" t="n">
        <v>194.573</v>
      </c>
      <c r="K72" s="0" t="n">
        <v>-19.0041</v>
      </c>
      <c r="M72" s="0" t="n">
        <f aca="false">B72</f>
        <v>1.69351478982575</v>
      </c>
      <c r="N72" s="0" t="n">
        <f aca="false">D72+I72</f>
        <v>-19.7221</v>
      </c>
      <c r="O72" s="0" t="n">
        <f aca="false">E72+J72</f>
        <v>-214.766</v>
      </c>
      <c r="P72" s="0" t="n">
        <f aca="false">F72+K72</f>
        <v>-19.0283846</v>
      </c>
      <c r="Q72" s="15" t="n">
        <f aca="false">ABS(P72/N72)</f>
        <v>0.964825480045229</v>
      </c>
      <c r="R72" s="15" t="str">
        <f aca="false">IF(Q72&gt;0.4,"slip"," ")</f>
        <v>slip</v>
      </c>
      <c r="V72" s="0" t="n">
        <f aca="false">20*SIN(M72)</f>
        <v>19.8495906919742</v>
      </c>
      <c r="W72" s="0" t="n">
        <f aca="false">20*COS(M72)</f>
        <v>-2.44821350398432</v>
      </c>
      <c r="X72" s="0" t="n">
        <f aca="false">V72+0.075*ABS(N72)*SIN(M72)</f>
        <v>21.3176242391724</v>
      </c>
      <c r="Y72" s="0" t="n">
        <f aca="false">W72+0.075*ABS(N72)*COS(M72)</f>
        <v>-2.62927817228531</v>
      </c>
      <c r="Z72" s="0" t="n">
        <f aca="false">V72+0.075*ABS(P72)/0.4*SIN(M72)</f>
        <v>23.3905811217192</v>
      </c>
      <c r="AA72" s="0" t="n">
        <f aca="false">W72+0.075*ABS(P72)/0.4*COS(M72)</f>
        <v>-2.88495301776614</v>
      </c>
    </row>
    <row r="73" customFormat="false" ht="13.8" hidden="false" customHeight="false" outlineLevel="0" collapsed="false">
      <c r="A73" s="1" t="n">
        <f aca="false">1+A72</f>
        <v>70</v>
      </c>
      <c r="B73" s="14" t="n">
        <f aca="false">PI()*A73/128</f>
        <v>1.71805848243192</v>
      </c>
      <c r="C73" s="0" t="n">
        <v>19.7572</v>
      </c>
      <c r="D73" s="0" t="n">
        <v>-38.0225</v>
      </c>
      <c r="E73" s="0" t="n">
        <v>-409.015</v>
      </c>
      <c r="F73" s="0" t="n">
        <v>-0.0641545</v>
      </c>
      <c r="H73" s="0" t="n">
        <v>19.7572</v>
      </c>
      <c r="I73" s="0" t="n">
        <v>17.7917</v>
      </c>
      <c r="J73" s="0" t="n">
        <v>190.079</v>
      </c>
      <c r="K73" s="0" t="n">
        <v>-21.2509</v>
      </c>
      <c r="M73" s="0" t="n">
        <f aca="false">B73</f>
        <v>1.71805848243192</v>
      </c>
      <c r="N73" s="0" t="n">
        <f aca="false">D73+I73</f>
        <v>-20.2308</v>
      </c>
      <c r="O73" s="0" t="n">
        <f aca="false">E73+J73</f>
        <v>-218.936</v>
      </c>
      <c r="P73" s="0" t="n">
        <f aca="false">F73+K73</f>
        <v>-21.3150545</v>
      </c>
      <c r="Q73" s="15" t="n">
        <f aca="false">ABS(P73/N73)</f>
        <v>1.05359424738518</v>
      </c>
      <c r="R73" s="15" t="str">
        <f aca="false">IF(Q73&gt;0.4,"slip"," ")</f>
        <v>slip</v>
      </c>
      <c r="V73" s="0" t="n">
        <f aca="false">20*SIN(M73)</f>
        <v>19.7835301992956</v>
      </c>
      <c r="W73" s="0" t="n">
        <f aca="false">20*COS(M73)</f>
        <v>-2.93460948910723</v>
      </c>
      <c r="X73" s="0" t="n">
        <f aca="false">V73+0.075*ABS(N73)*SIN(M73)</f>
        <v>21.2844176096303</v>
      </c>
      <c r="Y73" s="0" t="n">
        <f aca="false">W73+0.075*ABS(N73)*COS(M73)</f>
        <v>-3.1572451053031</v>
      </c>
      <c r="Z73" s="0" t="n">
        <f aca="false">V73+0.075*ABS(P73)/0.4*SIN(M73)</f>
        <v>23.7368460530492</v>
      </c>
      <c r="AA73" s="0" t="n">
        <f aca="false">W73+0.075*ABS(P73)/0.4*COS(M73)</f>
        <v>-3.52102850032478</v>
      </c>
    </row>
    <row r="74" customFormat="false" ht="13.8" hidden="false" customHeight="false" outlineLevel="0" collapsed="false">
      <c r="A74" s="1" t="n">
        <f aca="false">1+A73</f>
        <v>71</v>
      </c>
      <c r="B74" s="14" t="n">
        <f aca="false">PI()*A74/128</f>
        <v>1.74260217503809</v>
      </c>
      <c r="C74" s="0" t="n">
        <v>20.0394</v>
      </c>
      <c r="D74" s="0" t="n">
        <v>-38.1318</v>
      </c>
      <c r="E74" s="0" t="n">
        <v>-408.782</v>
      </c>
      <c r="F74" s="0" t="n">
        <v>-0.0119377</v>
      </c>
      <c r="H74" s="0" t="n">
        <v>20.0394</v>
      </c>
      <c r="I74" s="0" t="n">
        <v>17.3399</v>
      </c>
      <c r="J74" s="0" t="n">
        <v>185.894</v>
      </c>
      <c r="K74" s="0" t="n">
        <v>-23.3182</v>
      </c>
      <c r="M74" s="0" t="n">
        <f aca="false">B74</f>
        <v>1.74260217503809</v>
      </c>
      <c r="N74" s="0" t="n">
        <f aca="false">D74+I74</f>
        <v>-20.7919</v>
      </c>
      <c r="O74" s="0" t="n">
        <f aca="false">E74+J74</f>
        <v>-222.888</v>
      </c>
      <c r="P74" s="0" t="n">
        <f aca="false">F74+K74</f>
        <v>-23.3301377</v>
      </c>
      <c r="Q74" s="15" t="n">
        <f aca="false">ABS(P74/N74)</f>
        <v>1.12207819872162</v>
      </c>
      <c r="R74" s="15" t="str">
        <f aca="false">IF(Q74&gt;0.4,"slip"," ")</f>
        <v>slip</v>
      </c>
      <c r="V74" s="0" t="n">
        <f aca="false">20*SIN(M74)</f>
        <v>19.7055528477788</v>
      </c>
      <c r="W74" s="0" t="n">
        <f aca="false">20*COS(M74)</f>
        <v>-3.41923777520602</v>
      </c>
      <c r="X74" s="0" t="n">
        <f aca="false">V74+0.075*ABS(N74)*SIN(M74)</f>
        <v>21.2419874137378</v>
      </c>
      <c r="Y74" s="0" t="n">
        <f aca="false">W74+0.075*ABS(N74)*COS(M74)</f>
        <v>-3.68583446232467</v>
      </c>
      <c r="Z74" s="0" t="n">
        <f aca="false">V74+0.075*ABS(P74)/0.4*SIN(M74)</f>
        <v>24.0155521733411</v>
      </c>
      <c r="AA74" s="0" t="n">
        <f aca="false">W74+0.075*ABS(P74)/0.4*COS(M74)</f>
        <v>-4.16709360137413</v>
      </c>
    </row>
    <row r="75" customFormat="false" ht="13.8" hidden="false" customHeight="false" outlineLevel="0" collapsed="false">
      <c r="A75" s="1" t="n">
        <f aca="false">1+A74</f>
        <v>72</v>
      </c>
      <c r="B75" s="14" t="n">
        <f aca="false">PI()*A75/128</f>
        <v>1.76714586764426</v>
      </c>
      <c r="C75" s="0" t="n">
        <v>20.3217</v>
      </c>
      <c r="D75" s="0" t="n">
        <v>-38.0779</v>
      </c>
      <c r="E75" s="0" t="n">
        <v>-408.466</v>
      </c>
      <c r="F75" s="0" t="n">
        <v>-0.062094</v>
      </c>
      <c r="H75" s="0" t="n">
        <v>20.3217</v>
      </c>
      <c r="I75" s="0" t="n">
        <v>16.6234</v>
      </c>
      <c r="J75" s="0" t="n">
        <v>180.562</v>
      </c>
      <c r="K75" s="0" t="n">
        <v>-25.563</v>
      </c>
      <c r="M75" s="0" t="n">
        <f aca="false">B75</f>
        <v>1.76714586764426</v>
      </c>
      <c r="N75" s="0" t="n">
        <f aca="false">D75+I75</f>
        <v>-21.4545</v>
      </c>
      <c r="O75" s="0" t="n">
        <f aca="false">E75+J75</f>
        <v>-227.904</v>
      </c>
      <c r="P75" s="0" t="n">
        <f aca="false">F75+K75</f>
        <v>-25.625094</v>
      </c>
      <c r="Q75" s="15" t="n">
        <f aca="false">ABS(P75/N75)</f>
        <v>1.19439250506887</v>
      </c>
      <c r="R75" s="15" t="str">
        <f aca="false">IF(Q75&gt;0.4,"slip"," ")</f>
        <v>slip</v>
      </c>
      <c r="V75" s="0" t="n">
        <f aca="false">20*SIN(M75)</f>
        <v>19.6157056080646</v>
      </c>
      <c r="W75" s="0" t="n">
        <f aca="false">20*COS(M75)</f>
        <v>-3.90180644032256</v>
      </c>
      <c r="X75" s="0" t="n">
        <f aca="false">V75+0.075*ABS(N75)*SIN(M75)</f>
        <v>21.1938749429454</v>
      </c>
      <c r="Y75" s="0" t="n">
        <f aca="false">W75+0.075*ABS(N75)*COS(M75)</f>
        <v>-4.21572383884969</v>
      </c>
      <c r="Z75" s="0" t="n">
        <f aca="false">V75+0.075*ABS(P75)/0.4*SIN(M75)</f>
        <v>24.3280896713426</v>
      </c>
      <c r="AA75" s="0" t="n">
        <f aca="false">W75+0.075*ABS(P75)/0.4*COS(M75)</f>
        <v>-4.83915791035136</v>
      </c>
    </row>
    <row r="76" customFormat="false" ht="13.8" hidden="false" customHeight="false" outlineLevel="0" collapsed="false">
      <c r="A76" s="1" t="n">
        <f aca="false">1+A75</f>
        <v>73</v>
      </c>
      <c r="B76" s="14" t="n">
        <f aca="false">PI()*A76/128</f>
        <v>1.79168956025043</v>
      </c>
      <c r="C76" s="0" t="n">
        <v>20.6039</v>
      </c>
      <c r="D76" s="0" t="n">
        <v>-38.1319</v>
      </c>
      <c r="E76" s="0" t="n">
        <v>-408.209</v>
      </c>
      <c r="F76" s="0" t="n">
        <v>-0.0243866</v>
      </c>
      <c r="H76" s="0" t="n">
        <v>20.6039</v>
      </c>
      <c r="I76" s="0" t="n">
        <v>16.0564</v>
      </c>
      <c r="J76" s="0" t="n">
        <v>175.471</v>
      </c>
      <c r="K76" s="0" t="n">
        <v>-27.586</v>
      </c>
      <c r="M76" s="0" t="n">
        <f aca="false">B76</f>
        <v>1.79168956025043</v>
      </c>
      <c r="N76" s="0" t="n">
        <f aca="false">D76+I76</f>
        <v>-22.0755</v>
      </c>
      <c r="O76" s="0" t="n">
        <f aca="false">E76+J76</f>
        <v>-232.738</v>
      </c>
      <c r="P76" s="0" t="n">
        <f aca="false">F76+K76</f>
        <v>-27.6103866</v>
      </c>
      <c r="Q76" s="15" t="n">
        <f aca="false">ABS(P76/N76)</f>
        <v>1.25072531086499</v>
      </c>
      <c r="R76" s="15" t="str">
        <f aca="false">IF(Q76&gt;0.4,"slip"," ")</f>
        <v>slip</v>
      </c>
      <c r="V76" s="0" t="n">
        <f aca="false">20*SIN(M76)</f>
        <v>19.5140426007706</v>
      </c>
      <c r="W76" s="0" t="n">
        <f aca="false">20*COS(M76)</f>
        <v>-4.38202480313739</v>
      </c>
      <c r="X76" s="0" t="n">
        <f aca="false">V76+0.075*ABS(N76)*SIN(M76)</f>
        <v>21.1294760286455</v>
      </c>
      <c r="Y76" s="0" t="n">
        <f aca="false">W76+0.075*ABS(N76)*COS(M76)</f>
        <v>-4.74478251016862</v>
      </c>
      <c r="Z76" s="0" t="n">
        <f aca="false">V76+0.075*ABS(P76)/0.4*SIN(M76)</f>
        <v>24.5652012914219</v>
      </c>
      <c r="AA76" s="0" t="n">
        <f aca="false">W76+0.075*ABS(P76)/0.4*COS(M76)</f>
        <v>-5.51630041787563</v>
      </c>
    </row>
    <row r="77" customFormat="false" ht="13.8" hidden="false" customHeight="false" outlineLevel="0" collapsed="false">
      <c r="A77" s="1" t="n">
        <f aca="false">1+A76</f>
        <v>74</v>
      </c>
      <c r="B77" s="14" t="n">
        <f aca="false">PI()*A77/128</f>
        <v>1.8162332528566</v>
      </c>
      <c r="C77" s="0" t="n">
        <v>20.8862</v>
      </c>
      <c r="D77" s="0" t="n">
        <v>-38.0832</v>
      </c>
      <c r="E77" s="0" t="n">
        <v>-407.872</v>
      </c>
      <c r="F77" s="0" t="n">
        <v>-0.0502906</v>
      </c>
      <c r="H77" s="0" t="n">
        <v>20.8862</v>
      </c>
      <c r="I77" s="0" t="n">
        <v>15.2561</v>
      </c>
      <c r="J77" s="0" t="n">
        <v>169.322</v>
      </c>
      <c r="K77" s="0" t="n">
        <v>-29.82</v>
      </c>
      <c r="M77" s="0" t="n">
        <f aca="false">B77</f>
        <v>1.8162332528566</v>
      </c>
      <c r="N77" s="0" t="n">
        <f aca="false">D77+I77</f>
        <v>-22.8271</v>
      </c>
      <c r="O77" s="0" t="n">
        <f aca="false">E77+J77</f>
        <v>-238.55</v>
      </c>
      <c r="P77" s="0" t="n">
        <f aca="false">F77+K77</f>
        <v>-29.8702906</v>
      </c>
      <c r="Q77" s="15" t="n">
        <f aca="false">ABS(P77/N77)</f>
        <v>1.30854513275887</v>
      </c>
      <c r="R77" s="15" t="str">
        <f aca="false">IF(Q77&gt;0.4,"slip"," ")</f>
        <v>slip</v>
      </c>
      <c r="V77" s="0" t="n">
        <f aca="false">20*SIN(M77)</f>
        <v>19.4006250638909</v>
      </c>
      <c r="W77" s="0" t="n">
        <f aca="false">20*COS(M77)</f>
        <v>-4.85960359806528</v>
      </c>
      <c r="X77" s="0" t="n">
        <f aca="false">V77+0.075*ABS(N77)*SIN(M77)</f>
        <v>21.0613500953757</v>
      </c>
      <c r="Y77" s="0" t="n">
        <f aca="false">W77+0.075*ABS(N77)*COS(M77)</f>
        <v>-5.27559356291551</v>
      </c>
      <c r="Z77" s="0" t="n">
        <f aca="false">V77+0.075*ABS(P77)/0.4*SIN(M77)</f>
        <v>24.8334592058915</v>
      </c>
      <c r="AA77" s="0" t="n">
        <f aca="false">W77+0.075*ABS(P77)/0.4*COS(M77)</f>
        <v>-6.22045770751855</v>
      </c>
    </row>
    <row r="78" customFormat="false" ht="13.8" hidden="false" customHeight="false" outlineLevel="0" collapsed="false">
      <c r="A78" s="1" t="n">
        <f aca="false">1+A77</f>
        <v>75</v>
      </c>
      <c r="B78" s="14" t="n">
        <f aca="false">PI()*A78/128</f>
        <v>1.84077694546277</v>
      </c>
      <c r="C78" s="0" t="n">
        <v>21.1684</v>
      </c>
      <c r="D78" s="0" t="n">
        <v>-38.1455</v>
      </c>
      <c r="E78" s="0" t="n">
        <v>-407.609</v>
      </c>
      <c r="F78" s="0" t="n">
        <v>-0.0254743</v>
      </c>
      <c r="H78" s="0" t="n">
        <v>21.1684</v>
      </c>
      <c r="I78" s="0" t="n">
        <v>14.5847</v>
      </c>
      <c r="J78" s="0" t="n">
        <v>163.335</v>
      </c>
      <c r="K78" s="0" t="n">
        <v>-31.7826</v>
      </c>
      <c r="M78" s="0" t="n">
        <f aca="false">B78</f>
        <v>1.84077694546277</v>
      </c>
      <c r="N78" s="0" t="n">
        <f aca="false">D78+I78</f>
        <v>-23.5608</v>
      </c>
      <c r="O78" s="0" t="n">
        <f aca="false">E78+J78</f>
        <v>-244.274</v>
      </c>
      <c r="P78" s="0" t="n">
        <f aca="false">F78+K78</f>
        <v>-31.8080743</v>
      </c>
      <c r="Q78" s="15" t="n">
        <f aca="false">ABS(P78/N78)</f>
        <v>1.35004220145326</v>
      </c>
      <c r="R78" s="15" t="str">
        <f aca="false">IF(Q78&gt;0.4,"slip"," ")</f>
        <v>slip</v>
      </c>
      <c r="V78" s="0" t="n">
        <f aca="false">20*SIN(M78)</f>
        <v>19.2755213159088</v>
      </c>
      <c r="W78" s="0" t="n">
        <f aca="false">20*COS(M78)</f>
        <v>-5.33425514949797</v>
      </c>
      <c r="X78" s="0" t="n">
        <f aca="false">V78+0.075*ABS(N78)*SIN(M78)</f>
        <v>20.9785714507333</v>
      </c>
      <c r="Y78" s="0" t="n">
        <f aca="false">W78+0.075*ABS(N78)*COS(M78)</f>
        <v>-5.80555259472156</v>
      </c>
      <c r="Z78" s="0" t="n">
        <f aca="false">V78+0.075*ABS(P78)/0.4*SIN(M78)</f>
        <v>25.0234951989181</v>
      </c>
      <c r="AA78" s="0" t="n">
        <f aca="false">W78+0.075*ABS(P78)/0.4*COS(M78)</f>
        <v>-6.92493375072036</v>
      </c>
    </row>
    <row r="79" customFormat="false" ht="13.8" hidden="false" customHeight="false" outlineLevel="0" collapsed="false">
      <c r="A79" s="1" t="n">
        <f aca="false">1+A78</f>
        <v>76</v>
      </c>
      <c r="B79" s="14" t="n">
        <f aca="false">PI()*A79/128</f>
        <v>1.86532063806894</v>
      </c>
      <c r="C79" s="0" t="n">
        <v>21.4506</v>
      </c>
      <c r="D79" s="0" t="n">
        <v>-38.0886</v>
      </c>
      <c r="E79" s="0" t="n">
        <v>-407.243</v>
      </c>
      <c r="F79" s="0" t="n">
        <v>-0.0520353</v>
      </c>
      <c r="H79" s="0" t="n">
        <v>21.4506</v>
      </c>
      <c r="I79" s="0" t="n">
        <v>13.7183</v>
      </c>
      <c r="J79" s="0" t="n">
        <v>156.394</v>
      </c>
      <c r="K79" s="0" t="n">
        <v>-33.9882</v>
      </c>
      <c r="M79" s="0" t="n">
        <f aca="false">B79</f>
        <v>1.86532063806894</v>
      </c>
      <c r="N79" s="0" t="n">
        <f aca="false">D79+I79</f>
        <v>-24.3703</v>
      </c>
      <c r="O79" s="0" t="n">
        <f aca="false">E79+J79</f>
        <v>-250.849</v>
      </c>
      <c r="P79" s="0" t="n">
        <f aca="false">F79+K79</f>
        <v>-34.0402353</v>
      </c>
      <c r="Q79" s="15" t="n">
        <f aca="false">ABS(P79/N79)</f>
        <v>1.3967918039581</v>
      </c>
      <c r="R79" s="15" t="str">
        <f aca="false">IF(Q79&gt;0.4,"slip"," ")</f>
        <v>slip</v>
      </c>
      <c r="V79" s="0" t="n">
        <f aca="false">20*SIN(M79)</f>
        <v>19.1388067146442</v>
      </c>
      <c r="W79" s="0" t="n">
        <f aca="false">20*COS(M79)</f>
        <v>-5.80569354508924</v>
      </c>
      <c r="X79" s="0" t="n">
        <f aca="false">V79+0.075*ABS(N79)*SIN(M79)</f>
        <v>20.8878759444363</v>
      </c>
      <c r="Y79" s="0" t="n">
        <f aca="false">W79+0.075*ABS(N79)*COS(M79)</f>
        <v>-6.33626789534632</v>
      </c>
      <c r="Z79" s="0" t="n">
        <f aca="false">V79+0.075*ABS(P79)/0.4*SIN(M79)</f>
        <v>25.2465206264664</v>
      </c>
      <c r="AA79" s="0" t="n">
        <f aca="false">W79+0.075*ABS(P79)/0.4*COS(M79)</f>
        <v>-7.65844830466295</v>
      </c>
    </row>
    <row r="80" customFormat="false" ht="13.8" hidden="false" customHeight="false" outlineLevel="0" collapsed="false">
      <c r="A80" s="1" t="n">
        <f aca="false">1+A79</f>
        <v>77</v>
      </c>
      <c r="B80" s="14" t="n">
        <f aca="false">PI()*A80/128</f>
        <v>1.88986433067511</v>
      </c>
      <c r="C80" s="0" t="n">
        <v>21.7329</v>
      </c>
      <c r="D80" s="0" t="n">
        <v>-38.1511</v>
      </c>
      <c r="E80" s="0" t="n">
        <v>-406.965</v>
      </c>
      <c r="F80" s="0" t="n">
        <v>-0.0258869</v>
      </c>
      <c r="H80" s="0" t="n">
        <v>21.7329</v>
      </c>
      <c r="I80" s="0" t="n">
        <v>12.9642</v>
      </c>
      <c r="J80" s="0" t="n">
        <v>149.526</v>
      </c>
      <c r="K80" s="0" t="n">
        <v>-35.8596</v>
      </c>
      <c r="M80" s="0" t="n">
        <f aca="false">B80</f>
        <v>1.88986433067511</v>
      </c>
      <c r="N80" s="0" t="n">
        <f aca="false">D80+I80</f>
        <v>-25.1869</v>
      </c>
      <c r="O80" s="0" t="n">
        <f aca="false">E80+J80</f>
        <v>-257.439</v>
      </c>
      <c r="P80" s="0" t="n">
        <f aca="false">F80+K80</f>
        <v>-35.8854869</v>
      </c>
      <c r="Q80" s="15" t="n">
        <f aca="false">ABS(P80/N80)</f>
        <v>1.42476791109664</v>
      </c>
      <c r="R80" s="15" t="str">
        <f aca="false">IF(Q80&gt;0.4,"slip"," ")</f>
        <v>slip</v>
      </c>
      <c r="V80" s="0" t="n">
        <f aca="false">20*SIN(M80)</f>
        <v>18.9905636118607</v>
      </c>
      <c r="W80" s="0" t="n">
        <f aca="false">20*COS(M80)</f>
        <v>-6.27363480797783</v>
      </c>
      <c r="X80" s="0" t="n">
        <f aca="false">V80+0.075*ABS(N80)*SIN(M80)</f>
        <v>20.7842389617441</v>
      </c>
      <c r="Y80" s="0" t="n">
        <f aca="false">W80+0.075*ABS(N80)*COS(M80)</f>
        <v>-6.86618510502179</v>
      </c>
      <c r="Z80" s="0" t="n">
        <f aca="false">V80+0.075*ABS(P80)/0.4*SIN(M80)</f>
        <v>25.379491315458</v>
      </c>
      <c r="AA80" s="0" t="n">
        <f aca="false">W80+0.075*ABS(P80)/0.4*COS(M80)</f>
        <v>-8.38425143032538</v>
      </c>
    </row>
    <row r="81" customFormat="false" ht="13.8" hidden="false" customHeight="false" outlineLevel="0" collapsed="false">
      <c r="A81" s="1" t="n">
        <f aca="false">1+A80</f>
        <v>78</v>
      </c>
      <c r="B81" s="14" t="n">
        <f aca="false">PI()*A81/128</f>
        <v>1.91440802328128</v>
      </c>
      <c r="C81" s="0" t="n">
        <v>22.0151</v>
      </c>
      <c r="D81" s="0" t="n">
        <v>-38.0758</v>
      </c>
      <c r="E81" s="0" t="n">
        <v>-406.564</v>
      </c>
      <c r="F81" s="0" t="n">
        <v>-0.0546974</v>
      </c>
      <c r="H81" s="0" t="n">
        <v>22.0151</v>
      </c>
      <c r="I81" s="0" t="n">
        <v>12.0608</v>
      </c>
      <c r="J81" s="0" t="n">
        <v>141.825</v>
      </c>
      <c r="K81" s="0" t="n">
        <v>-38.0024</v>
      </c>
      <c r="M81" s="0" t="n">
        <f aca="false">B81</f>
        <v>1.91440802328128</v>
      </c>
      <c r="N81" s="0" t="n">
        <f aca="false">D81+I81</f>
        <v>-26.015</v>
      </c>
      <c r="O81" s="0" t="n">
        <f aca="false">E81+J81</f>
        <v>-264.739</v>
      </c>
      <c r="P81" s="0" t="n">
        <f aca="false">F81+K81</f>
        <v>-38.0570974</v>
      </c>
      <c r="Q81" s="15" t="n">
        <f aca="false">ABS(P81/N81)</f>
        <v>1.46289054007304</v>
      </c>
      <c r="R81" s="15" t="str">
        <f aca="false">IF(Q81&gt;0.4,"slip"," ")</f>
        <v>slip</v>
      </c>
      <c r="V81" s="0" t="n">
        <f aca="false">20*SIN(M81)</f>
        <v>18.8308813036604</v>
      </c>
      <c r="W81" s="0" t="n">
        <f aca="false">20*COS(M81)</f>
        <v>-6.7377970678444</v>
      </c>
      <c r="X81" s="0" t="n">
        <f aca="false">V81+0.075*ABS(N81)*SIN(M81)</f>
        <v>20.6679514678406</v>
      </c>
      <c r="Y81" s="0" t="n">
        <f aca="false">W81+0.075*ABS(N81)*COS(M81)</f>
        <v>-7.39511128304429</v>
      </c>
      <c r="Z81" s="0" t="n">
        <f aca="false">V81+0.075*ABS(P81)/0.4*SIN(M81)</f>
        <v>25.5494627152346</v>
      </c>
      <c r="AA81" s="0" t="n">
        <f aca="false">W81+0.075*ABS(P81)/0.4*COS(M81)</f>
        <v>-9.14174393602304</v>
      </c>
    </row>
    <row r="82" customFormat="false" ht="13.8" hidden="false" customHeight="false" outlineLevel="0" collapsed="false">
      <c r="A82" s="1" t="n">
        <f aca="false">1+A81</f>
        <v>79</v>
      </c>
      <c r="B82" s="14" t="n">
        <f aca="false">PI()*A82/128</f>
        <v>1.93895171588745</v>
      </c>
      <c r="C82" s="0" t="n">
        <v>22.2974</v>
      </c>
      <c r="D82" s="0" t="n">
        <v>-38.1311</v>
      </c>
      <c r="E82" s="0" t="n">
        <v>-406.281</v>
      </c>
      <c r="F82" s="0" t="n">
        <v>-0.0259883</v>
      </c>
      <c r="H82" s="0" t="n">
        <v>22.2974</v>
      </c>
      <c r="I82" s="0" t="n">
        <v>11.2607</v>
      </c>
      <c r="J82" s="0" t="n">
        <v>134.099</v>
      </c>
      <c r="K82" s="0" t="n">
        <v>-39.7271</v>
      </c>
      <c r="M82" s="0" t="n">
        <f aca="false">B82</f>
        <v>1.93895171588745</v>
      </c>
      <c r="N82" s="0" t="n">
        <f aca="false">D82+I82</f>
        <v>-26.8704</v>
      </c>
      <c r="O82" s="0" t="n">
        <f aca="false">E82+J82</f>
        <v>-272.182</v>
      </c>
      <c r="P82" s="0" t="n">
        <f aca="false">F82+K82</f>
        <v>-39.7530883</v>
      </c>
      <c r="Q82" s="15" t="n">
        <f aca="false">ABS(P82/N82)</f>
        <v>1.47943790565083</v>
      </c>
      <c r="R82" s="15" t="str">
        <f aca="false">IF(Q82&gt;0.4,"slip"," ")</f>
        <v>slip</v>
      </c>
      <c r="V82" s="0" t="n">
        <f aca="false">20*SIN(M82)</f>
        <v>18.6598559766948</v>
      </c>
      <c r="W82" s="0" t="n">
        <f aca="false">20*COS(M82)</f>
        <v>-7.19790073069976</v>
      </c>
      <c r="X82" s="0" t="n">
        <f aca="false">V82+0.075*ABS(N82)*SIN(M82)</f>
        <v>20.5400977043304</v>
      </c>
      <c r="Y82" s="0" t="n">
        <f aca="false">W82+0.075*ABS(N82)*COS(M82)</f>
        <v>-7.92318999992799</v>
      </c>
      <c r="Z82" s="0" t="n">
        <f aca="false">V82+0.075*ABS(P82)/0.4*SIN(M82)</f>
        <v>25.6141081858213</v>
      </c>
      <c r="AA82" s="0" t="n">
        <f aca="false">W82+0.075*ABS(P82)/0.4*COS(M82)</f>
        <v>-9.88045182434485</v>
      </c>
    </row>
    <row r="83" customFormat="false" ht="13.8" hidden="false" customHeight="false" outlineLevel="0" collapsed="false">
      <c r="A83" s="1" t="n">
        <f aca="false">1+A82</f>
        <v>80</v>
      </c>
      <c r="B83" s="14" t="n">
        <f aca="false">PI()*A83/128</f>
        <v>1.96349540849362</v>
      </c>
      <c r="C83" s="0" t="n">
        <v>22.5796</v>
      </c>
      <c r="D83" s="0" t="n">
        <v>-38.027</v>
      </c>
      <c r="E83" s="0" t="n">
        <v>-405.854</v>
      </c>
      <c r="F83" s="0" t="n">
        <v>-0.0545752</v>
      </c>
      <c r="H83" s="0" t="n">
        <v>22.5796</v>
      </c>
      <c r="I83" s="0" t="n">
        <v>10.3632</v>
      </c>
      <c r="J83" s="0" t="n">
        <v>125.678</v>
      </c>
      <c r="K83" s="0" t="n">
        <v>-41.7439</v>
      </c>
      <c r="M83" s="0" t="n">
        <f aca="false">B83</f>
        <v>1.96349540849362</v>
      </c>
      <c r="N83" s="0" t="n">
        <f aca="false">D83+I83</f>
        <v>-27.6638</v>
      </c>
      <c r="O83" s="0" t="n">
        <f aca="false">E83+J83</f>
        <v>-280.176</v>
      </c>
      <c r="P83" s="0" t="n">
        <f aca="false">F83+K83</f>
        <v>-41.7984752</v>
      </c>
      <c r="Q83" s="15" t="n">
        <f aca="false">ABS(P83/N83)</f>
        <v>1.51094481596888</v>
      </c>
      <c r="R83" s="15" t="str">
        <f aca="false">IF(Q83&gt;0.4,"slip"," ")</f>
        <v>slip</v>
      </c>
      <c r="V83" s="0" t="n">
        <f aca="false">20*SIN(M83)</f>
        <v>18.4775906502257</v>
      </c>
      <c r="W83" s="0" t="n">
        <f aca="false">20*COS(M83)</f>
        <v>-7.65366864730179</v>
      </c>
      <c r="X83" s="0" t="n">
        <f aca="false">V83+0.075*ABS(N83)*SIN(M83)</f>
        <v>20.3944420460872</v>
      </c>
      <c r="Y83" s="0" t="n">
        <f aca="false">W83+0.075*ABS(N83)*COS(M83)</f>
        <v>-8.4476544925214</v>
      </c>
      <c r="Z83" s="0" t="n">
        <f aca="false">V83+0.075*ABS(P83)/0.4*SIN(M83)</f>
        <v>25.7182323491246</v>
      </c>
      <c r="AA83" s="0" t="n">
        <f aca="false">W83+0.075*ABS(P83)/0.4*COS(M83)</f>
        <v>-10.6528406392699</v>
      </c>
    </row>
    <row r="84" customFormat="false" ht="13.8" hidden="false" customHeight="false" outlineLevel="0" collapsed="false">
      <c r="A84" s="1" t="n">
        <f aca="false">1+A83</f>
        <v>81</v>
      </c>
      <c r="B84" s="14" t="n">
        <f aca="false">PI()*A84/128</f>
        <v>1.98803910109979</v>
      </c>
      <c r="C84" s="0" t="n">
        <v>22.8619</v>
      </c>
      <c r="D84" s="0" t="n">
        <v>-38.0655</v>
      </c>
      <c r="E84" s="0" t="n">
        <v>-405.6</v>
      </c>
      <c r="F84" s="0" t="n">
        <v>-0.0233419</v>
      </c>
      <c r="H84" s="0" t="n">
        <v>22.8619</v>
      </c>
      <c r="I84" s="0" t="n">
        <v>9.56904</v>
      </c>
      <c r="J84" s="0" t="n">
        <v>117.138</v>
      </c>
      <c r="K84" s="0" t="n">
        <v>-43.2309</v>
      </c>
      <c r="M84" s="0" t="n">
        <f aca="false">B84</f>
        <v>1.98803910109979</v>
      </c>
      <c r="N84" s="0" t="n">
        <f aca="false">D84+I84</f>
        <v>-28.49646</v>
      </c>
      <c r="O84" s="0" t="n">
        <f aca="false">E84+J84</f>
        <v>-288.462</v>
      </c>
      <c r="P84" s="0" t="n">
        <f aca="false">F84+K84</f>
        <v>-43.2542419</v>
      </c>
      <c r="Q84" s="15" t="n">
        <f aca="false">ABS(P84/N84)</f>
        <v>1.51788123507271</v>
      </c>
      <c r="R84" s="15" t="str">
        <f aca="false">IF(Q84&gt;0.4,"slip"," ")</f>
        <v>slip</v>
      </c>
      <c r="V84" s="0" t="n">
        <f aca="false">20*SIN(M84)</f>
        <v>18.2841951140706</v>
      </c>
      <c r="W84" s="0" t="n">
        <f aca="false">20*COS(M84)</f>
        <v>-8.1048262800998</v>
      </c>
      <c r="X84" s="0" t="n">
        <f aca="false">V84+0.075*ABS(N84)*SIN(M84)</f>
        <v>20.2380757441968</v>
      </c>
      <c r="Y84" s="0" t="n">
        <f aca="false">W84+0.075*ABS(N84)*COS(M84)</f>
        <v>-8.97092199721659</v>
      </c>
      <c r="Z84" s="0" t="n">
        <f aca="false">V84+0.075*ABS(P84)/0.4*SIN(M84)</f>
        <v>25.6985919741719</v>
      </c>
      <c r="AA84" s="0" t="n">
        <f aca="false">W84+0.075*ABS(P84)/0.4*COS(M84)</f>
        <v>-11.3914023720709</v>
      </c>
    </row>
    <row r="85" customFormat="false" ht="13.8" hidden="false" customHeight="false" outlineLevel="0" collapsed="false">
      <c r="A85" s="1" t="n">
        <f aca="false">1+A84</f>
        <v>82</v>
      </c>
      <c r="B85" s="14" t="n">
        <f aca="false">PI()*A85/128</f>
        <v>2.01258279370596</v>
      </c>
      <c r="C85" s="0" t="n">
        <v>23.1441</v>
      </c>
      <c r="D85" s="0" t="n">
        <v>-37.923</v>
      </c>
      <c r="E85" s="0" t="n">
        <v>-405.187</v>
      </c>
      <c r="F85" s="0" t="n">
        <v>-0.0448467</v>
      </c>
      <c r="H85" s="0" t="n">
        <v>23.1441</v>
      </c>
      <c r="I85" s="0" t="n">
        <v>8.73051</v>
      </c>
      <c r="J85" s="0" t="n">
        <v>108.055</v>
      </c>
      <c r="K85" s="0" t="n">
        <v>-45.0179</v>
      </c>
      <c r="M85" s="0" t="n">
        <f aca="false">B85</f>
        <v>2.01258279370596</v>
      </c>
      <c r="N85" s="0" t="n">
        <f aca="false">D85+I85</f>
        <v>-29.19249</v>
      </c>
      <c r="O85" s="0" t="n">
        <f aca="false">E85+J85</f>
        <v>-297.132</v>
      </c>
      <c r="P85" s="0" t="n">
        <f aca="false">F85+K85</f>
        <v>-45.0627467</v>
      </c>
      <c r="Q85" s="15" t="n">
        <f aca="false">ABS(P85/N85)</f>
        <v>1.54364176197371</v>
      </c>
      <c r="R85" s="15" t="str">
        <f aca="false">IF(Q85&gt;0.4,"slip"," ")</f>
        <v>slip</v>
      </c>
      <c r="V85" s="0" t="n">
        <f aca="false">20*SIN(M85)</f>
        <v>18.0797858624689</v>
      </c>
      <c r="W85" s="0" t="n">
        <f aca="false">20*COS(M85)</f>
        <v>-8.55110186860564</v>
      </c>
      <c r="X85" s="0" t="n">
        <f aca="false">V85+0.075*ABS(N85)*SIN(M85)</f>
        <v>20.0590132424399</v>
      </c>
      <c r="Y85" s="0" t="n">
        <f aca="false">W85+0.075*ABS(N85)*COS(M85)</f>
        <v>-9.48720670281158</v>
      </c>
      <c r="Z85" s="0" t="n">
        <f aca="false">V85+0.075*ABS(P85)/0.4*SIN(M85)</f>
        <v>25.7178309628814</v>
      </c>
      <c r="AA85" s="0" t="n">
        <f aca="false">W85+0.075*ABS(P85)/0.4*COS(M85)</f>
        <v>-12.1636281577701</v>
      </c>
    </row>
    <row r="86" customFormat="false" ht="13.8" hidden="false" customHeight="false" outlineLevel="0" collapsed="false">
      <c r="A86" s="1" t="n">
        <f aca="false">1+A85</f>
        <v>83</v>
      </c>
      <c r="B86" s="14" t="n">
        <f aca="false">PI()*A86/128</f>
        <v>2.03712648631213</v>
      </c>
      <c r="C86" s="0" t="n">
        <v>23.4264</v>
      </c>
      <c r="D86" s="0" t="n">
        <v>-37.9416</v>
      </c>
      <c r="E86" s="0" t="n">
        <v>-405.037</v>
      </c>
      <c r="F86" s="0" t="n">
        <v>-0.0136363</v>
      </c>
      <c r="H86" s="0" t="n">
        <v>23.4264</v>
      </c>
      <c r="I86" s="0" t="n">
        <v>8.00119</v>
      </c>
      <c r="J86" s="0" t="n">
        <v>98.7796</v>
      </c>
      <c r="K86" s="0" t="n">
        <v>-46.1348</v>
      </c>
      <c r="M86" s="0" t="n">
        <f aca="false">B86</f>
        <v>2.03712648631213</v>
      </c>
      <c r="N86" s="0" t="n">
        <f aca="false">D86+I86</f>
        <v>-29.94041</v>
      </c>
      <c r="O86" s="0" t="n">
        <f aca="false">E86+J86</f>
        <v>-306.2574</v>
      </c>
      <c r="P86" s="0" t="n">
        <f aca="false">F86+K86</f>
        <v>-46.1484363</v>
      </c>
      <c r="Q86" s="15" t="n">
        <f aca="false">ABS(P86/N86)</f>
        <v>1.5413428306426</v>
      </c>
      <c r="R86" s="15" t="str">
        <f aca="false">IF(Q86&gt;0.4,"slip"," ")</f>
        <v>slip</v>
      </c>
      <c r="V86" s="0" t="n">
        <f aca="false">20*SIN(M86)</f>
        <v>17.8644860239103</v>
      </c>
      <c r="W86" s="0" t="n">
        <f aca="false">20*COS(M86)</f>
        <v>-8.99222659309213</v>
      </c>
      <c r="X86" s="0" t="n">
        <f aca="false">V86+0.075*ABS(N86)*SIN(M86)</f>
        <v>19.8702486588921</v>
      </c>
      <c r="Y86" s="0" t="n">
        <f aca="false">W86+0.075*ABS(N86)*COS(M86)</f>
        <v>-10.0018426593799</v>
      </c>
      <c r="Z86" s="0" t="n">
        <f aca="false">V86+0.075*ABS(P86)/0.4*SIN(M86)</f>
        <v>25.5934056674103</v>
      </c>
      <c r="AA86" s="0" t="n">
        <f aca="false">W86+0.075*ABS(P86)/0.4*COS(M86)</f>
        <v>-12.8826378067779</v>
      </c>
    </row>
    <row r="87" customFormat="false" ht="13.8" hidden="false" customHeight="false" outlineLevel="0" collapsed="false">
      <c r="A87" s="1" t="n">
        <f aca="false">1+A86</f>
        <v>84</v>
      </c>
      <c r="B87" s="14" t="n">
        <f aca="false">PI()*A87/128</f>
        <v>2.0616701789183</v>
      </c>
      <c r="C87" s="0" t="n">
        <v>23.7086</v>
      </c>
      <c r="D87" s="0" t="n">
        <v>-37.7629</v>
      </c>
      <c r="E87" s="0" t="n">
        <v>-404.724</v>
      </c>
      <c r="F87" s="0" t="n">
        <v>-0.0156553</v>
      </c>
      <c r="H87" s="0" t="n">
        <v>23.7086</v>
      </c>
      <c r="I87" s="0" t="n">
        <v>7.27223</v>
      </c>
      <c r="J87" s="0" t="n">
        <v>89.1268</v>
      </c>
      <c r="K87" s="0" t="n">
        <v>-47.5425</v>
      </c>
      <c r="M87" s="0" t="n">
        <f aca="false">B87</f>
        <v>2.0616701789183</v>
      </c>
      <c r="N87" s="0" t="n">
        <f aca="false">D87+I87</f>
        <v>-30.49067</v>
      </c>
      <c r="O87" s="0" t="n">
        <f aca="false">E87+J87</f>
        <v>-315.5972</v>
      </c>
      <c r="P87" s="0" t="n">
        <f aca="false">F87+K87</f>
        <v>-47.5581553</v>
      </c>
      <c r="Q87" s="15" t="n">
        <f aca="false">ABS(P87/N87)</f>
        <v>1.55976091374837</v>
      </c>
      <c r="R87" s="15" t="str">
        <f aca="false">IF(Q87&gt;0.4,"slip"," ")</f>
        <v>slip</v>
      </c>
      <c r="V87" s="0" t="n">
        <f aca="false">20*SIN(M87)</f>
        <v>17.6384252869671</v>
      </c>
      <c r="W87" s="0" t="n">
        <f aca="false">20*COS(M87)</f>
        <v>-9.42793473651996</v>
      </c>
      <c r="X87" s="0" t="n">
        <f aca="false">V87+0.075*ABS(N87)*SIN(M87)</f>
        <v>19.6552030547592</v>
      </c>
      <c r="Y87" s="0" t="n">
        <f aca="false">W87+0.075*ABS(N87)*COS(M87)</f>
        <v>-10.5059249121428</v>
      </c>
      <c r="Z87" s="0" t="n">
        <f aca="false">V87+0.075*ABS(P87)/0.4*SIN(M87)</f>
        <v>25.5026531217642</v>
      </c>
      <c r="AA87" s="0" t="n">
        <f aca="false">W87+0.075*ABS(P87)/0.4*COS(M87)</f>
        <v>-13.6314520898732</v>
      </c>
    </row>
    <row r="88" customFormat="false" ht="13.8" hidden="false" customHeight="false" outlineLevel="0" collapsed="false">
      <c r="A88" s="1" t="n">
        <f aca="false">1+A87</f>
        <v>85</v>
      </c>
      <c r="B88" s="14" t="n">
        <f aca="false">PI()*A88/128</f>
        <v>2.08621387152447</v>
      </c>
      <c r="C88" s="0" t="n">
        <v>23.9909</v>
      </c>
      <c r="D88" s="0" t="n">
        <v>-37.7738</v>
      </c>
      <c r="E88" s="0" t="n">
        <v>-404.798</v>
      </c>
      <c r="F88" s="0" t="n">
        <v>0.00829438</v>
      </c>
      <c r="H88" s="0" t="n">
        <v>23.9909</v>
      </c>
      <c r="I88" s="0" t="n">
        <v>6.65367</v>
      </c>
      <c r="J88" s="0" t="n">
        <v>79.2514</v>
      </c>
      <c r="K88" s="0" t="n">
        <v>-48.126</v>
      </c>
      <c r="M88" s="0" t="n">
        <f aca="false">B88</f>
        <v>2.08621387152447</v>
      </c>
      <c r="N88" s="0" t="n">
        <f aca="false">D88+I88</f>
        <v>-31.12013</v>
      </c>
      <c r="O88" s="0" t="n">
        <f aca="false">E88+J88</f>
        <v>-325.5466</v>
      </c>
      <c r="P88" s="0" t="n">
        <f aca="false">F88+K88</f>
        <v>-48.11770562</v>
      </c>
      <c r="Q88" s="15" t="n">
        <f aca="false">ABS(P88/N88)</f>
        <v>1.54619230767995</v>
      </c>
      <c r="R88" s="15" t="str">
        <f aca="false">IF(Q88&gt;0.4,"slip"," ")</f>
        <v>slip</v>
      </c>
      <c r="V88" s="0" t="n">
        <f aca="false">20*SIN(M88)</f>
        <v>17.4017398221742</v>
      </c>
      <c r="W88" s="0" t="n">
        <f aca="false">20*COS(M88)</f>
        <v>-9.85796384459568</v>
      </c>
      <c r="X88" s="0" t="n">
        <f aca="false">V88+0.075*ABS(N88)*SIN(M88)</f>
        <v>19.4325313427701</v>
      </c>
      <c r="Y88" s="0" t="n">
        <f aca="false">W88+0.075*ABS(N88)*COS(M88)</f>
        <v>-11.0083930310174</v>
      </c>
      <c r="Z88" s="0" t="n">
        <f aca="false">V88+0.075*ABS(P88)/0.4*SIN(M88)</f>
        <v>25.2517253912918</v>
      </c>
      <c r="AA88" s="0" t="n">
        <f aca="false">W88+0.075*ABS(P88)/0.4*COS(M88)</f>
        <v>-14.304925741035</v>
      </c>
    </row>
    <row r="89" customFormat="false" ht="13.8" hidden="false" customHeight="false" outlineLevel="0" collapsed="false">
      <c r="A89" s="1" t="n">
        <f aca="false">1+A88</f>
        <v>86</v>
      </c>
      <c r="B89" s="14" t="n">
        <f aca="false">PI()*A89/128</f>
        <v>2.11075756413064</v>
      </c>
      <c r="C89" s="0" t="n">
        <v>24.2731</v>
      </c>
      <c r="D89" s="0" t="n">
        <v>-37.582</v>
      </c>
      <c r="E89" s="0" t="n">
        <v>-404.723</v>
      </c>
      <c r="F89" s="0" t="n">
        <v>0.041415</v>
      </c>
      <c r="H89" s="0" t="n">
        <v>24.2731</v>
      </c>
      <c r="I89" s="0" t="n">
        <v>6.06092</v>
      </c>
      <c r="J89" s="0" t="n">
        <v>69.1771</v>
      </c>
      <c r="K89" s="0" t="n">
        <v>-48.9728</v>
      </c>
      <c r="M89" s="0" t="n">
        <f aca="false">B89</f>
        <v>2.11075756413064</v>
      </c>
      <c r="N89" s="0" t="n">
        <f aca="false">D89+I89</f>
        <v>-31.52108</v>
      </c>
      <c r="O89" s="0" t="n">
        <f aca="false">E89+J89</f>
        <v>-335.5459</v>
      </c>
      <c r="P89" s="0" t="n">
        <f aca="false">F89+K89</f>
        <v>-48.931385</v>
      </c>
      <c r="Q89" s="15" t="n">
        <f aca="false">ABS(P89/N89)</f>
        <v>1.55233846682918</v>
      </c>
      <c r="R89" s="15" t="str">
        <f aca="false">IF(Q89&gt;0.4,"slip"," ")</f>
        <v>slip</v>
      </c>
      <c r="V89" s="0" t="n">
        <f aca="false">20*SIN(M89)</f>
        <v>17.1545722000054</v>
      </c>
      <c r="W89" s="0" t="n">
        <f aca="false">20*COS(M89)</f>
        <v>-10.2820548838644</v>
      </c>
      <c r="X89" s="0" t="n">
        <f aca="false">V89+0.075*ABS(N89)*SIN(M89)</f>
        <v>19.1823121100635</v>
      </c>
      <c r="Y89" s="0" t="n">
        <f aca="false">W89+0.075*ABS(N89)*COS(M89)</f>
        <v>-11.4974354134595</v>
      </c>
      <c r="Z89" s="0" t="n">
        <f aca="false">V89+0.075*ABS(P89)/0.4*SIN(M89)</f>
        <v>25.0239188577751</v>
      </c>
      <c r="AA89" s="0" t="n">
        <f aca="false">W89+0.075*ABS(P89)/0.4*COS(M89)</f>
        <v>-14.9987597536785</v>
      </c>
    </row>
    <row r="90" customFormat="false" ht="13.8" hidden="false" customHeight="false" outlineLevel="0" collapsed="false">
      <c r="A90" s="1" t="n">
        <f aca="false">1+A89</f>
        <v>87</v>
      </c>
      <c r="B90" s="14" t="n">
        <f aca="false">PI()*A90/128</f>
        <v>2.13530125673681</v>
      </c>
      <c r="C90" s="0" t="n">
        <v>24.5553</v>
      </c>
      <c r="D90" s="0" t="n">
        <v>-37.6148</v>
      </c>
      <c r="E90" s="0" t="n">
        <v>-405.157</v>
      </c>
      <c r="F90" s="0" t="n">
        <v>0.0454147</v>
      </c>
      <c r="H90" s="0" t="n">
        <v>24.5553</v>
      </c>
      <c r="I90" s="0" t="n">
        <v>5.56295</v>
      </c>
      <c r="J90" s="0" t="n">
        <v>58.914</v>
      </c>
      <c r="K90" s="0" t="n">
        <v>-48.8623</v>
      </c>
      <c r="M90" s="0" t="n">
        <f aca="false">B90</f>
        <v>2.13530125673681</v>
      </c>
      <c r="N90" s="0" t="n">
        <f aca="false">D90+I90</f>
        <v>-32.05185</v>
      </c>
      <c r="O90" s="0" t="n">
        <f aca="false">E90+J90</f>
        <v>-346.243</v>
      </c>
      <c r="P90" s="0" t="n">
        <f aca="false">F90+K90</f>
        <v>-48.8168853</v>
      </c>
      <c r="Q90" s="15" t="n">
        <f aca="false">ABS(P90/N90)</f>
        <v>1.52305983273976</v>
      </c>
      <c r="R90" s="15" t="str">
        <f aca="false">IF(Q90&gt;0.4,"slip"," ")</f>
        <v>slip</v>
      </c>
      <c r="V90" s="0" t="n">
        <f aca="false">20*SIN(M90)</f>
        <v>16.8970713049941</v>
      </c>
      <c r="W90" s="0" t="n">
        <f aca="false">20*COS(M90)</f>
        <v>-10.6999523977419</v>
      </c>
      <c r="X90" s="0" t="n">
        <f aca="false">V90+0.075*ABS(N90)*SIN(M90)</f>
        <v>18.9280052858953</v>
      </c>
      <c r="Y90" s="0" t="n">
        <f aca="false">W90+0.075*ABS(N90)*COS(M90)</f>
        <v>-11.9860271574653</v>
      </c>
      <c r="Z90" s="0" t="n">
        <f aca="false">V90+0.075*ABS(P90)/0.4*SIN(M90)</f>
        <v>24.6301562281362</v>
      </c>
      <c r="AA90" s="0" t="n">
        <f aca="false">W90+0.075*ABS(P90)/0.4*COS(M90)</f>
        <v>-15.5968744188297</v>
      </c>
    </row>
    <row r="91" customFormat="false" ht="13.8" hidden="false" customHeight="false" outlineLevel="0" collapsed="false">
      <c r="A91" s="1" t="n">
        <f aca="false">1+A90</f>
        <v>88</v>
      </c>
      <c r="B91" s="14" t="n">
        <f aca="false">PI()*A91/128</f>
        <v>2.15984494934298</v>
      </c>
      <c r="C91" s="0" t="n">
        <v>24.8376</v>
      </c>
      <c r="D91" s="0" t="n">
        <v>-37.45</v>
      </c>
      <c r="E91" s="0" t="n">
        <v>-405.473</v>
      </c>
      <c r="F91" s="0" t="n">
        <v>0.125931</v>
      </c>
      <c r="H91" s="0" t="n">
        <v>24.8376</v>
      </c>
      <c r="I91" s="0" t="n">
        <v>5.09038</v>
      </c>
      <c r="J91" s="0" t="n">
        <v>48.6398</v>
      </c>
      <c r="K91" s="0" t="n">
        <v>-48.9748</v>
      </c>
      <c r="M91" s="0" t="n">
        <f aca="false">B91</f>
        <v>2.15984494934298</v>
      </c>
      <c r="N91" s="0" t="n">
        <f aca="false">D91+I91</f>
        <v>-32.35962</v>
      </c>
      <c r="O91" s="0" t="n">
        <f aca="false">E91+J91</f>
        <v>-356.8332</v>
      </c>
      <c r="P91" s="0" t="n">
        <f aca="false">F91+K91</f>
        <v>-48.848869</v>
      </c>
      <c r="Q91" s="15" t="n">
        <f aca="false">ABS(P91/N91)</f>
        <v>1.50956250413324</v>
      </c>
      <c r="R91" s="15" t="str">
        <f aca="false">IF(Q91&gt;0.4,"slip"," ")</f>
        <v>slip</v>
      </c>
      <c r="V91" s="0" t="n">
        <f aca="false">20*SIN(M91)</f>
        <v>16.6293922460509</v>
      </c>
      <c r="W91" s="0" t="n">
        <f aca="false">20*COS(M91)</f>
        <v>-11.111404660392</v>
      </c>
      <c r="X91" s="0" t="n">
        <f aca="false">V91+0.075*ABS(N91)*SIN(M91)</f>
        <v>18.6473452982252</v>
      </c>
      <c r="Y91" s="0" t="n">
        <f aca="false">W91+0.075*ABS(N91)*COS(M91)</f>
        <v>-12.459757782179</v>
      </c>
      <c r="Z91" s="0" t="n">
        <f aca="false">V91+0.075*ABS(P91)/0.4*SIN(M91)</f>
        <v>24.2449579027099</v>
      </c>
      <c r="AA91" s="0" t="n">
        <f aca="false">W91+0.075*ABS(P91)/0.4*COS(M91)</f>
        <v>-16.1999629478434</v>
      </c>
    </row>
    <row r="92" customFormat="false" ht="13.8" hidden="false" customHeight="false" outlineLevel="0" collapsed="false">
      <c r="A92" s="1" t="n">
        <f aca="false">1+A91</f>
        <v>89</v>
      </c>
      <c r="B92" s="14" t="n">
        <f aca="false">PI()*A92/128</f>
        <v>2.18438864194915</v>
      </c>
      <c r="C92" s="0" t="n">
        <v>25.1198</v>
      </c>
      <c r="D92" s="0" t="n">
        <v>-37.5376</v>
      </c>
      <c r="E92" s="0" t="n">
        <v>-406.366</v>
      </c>
      <c r="F92" s="0" t="n">
        <v>0.0934874</v>
      </c>
      <c r="H92" s="0" t="n">
        <v>25.1198</v>
      </c>
      <c r="I92" s="0" t="n">
        <v>4.67691</v>
      </c>
      <c r="J92" s="0" t="n">
        <v>38.2781</v>
      </c>
      <c r="K92" s="0" t="n">
        <v>-48.0653</v>
      </c>
      <c r="M92" s="0" t="n">
        <f aca="false">B92</f>
        <v>2.18438864194915</v>
      </c>
      <c r="N92" s="0" t="n">
        <f aca="false">D92+I92</f>
        <v>-32.86069</v>
      </c>
      <c r="O92" s="0" t="n">
        <f aca="false">E92+J92</f>
        <v>-368.0879</v>
      </c>
      <c r="P92" s="0" t="n">
        <f aca="false">F92+K92</f>
        <v>-47.9718126</v>
      </c>
      <c r="Q92" s="15" t="n">
        <f aca="false">ABS(P92/N92)</f>
        <v>1.4598540870566</v>
      </c>
      <c r="R92" s="15" t="str">
        <f aca="false">IF(Q92&gt;0.4,"slip"," ")</f>
        <v>slip</v>
      </c>
      <c r="V92" s="0" t="n">
        <f aca="false">20*SIN(M92)</f>
        <v>16.3516962630317</v>
      </c>
      <c r="W92" s="0" t="n">
        <f aca="false">20*COS(M92)</f>
        <v>-11.5161638283569</v>
      </c>
      <c r="X92" s="0" t="n">
        <f aca="false">V92+0.075*ABS(N92)*SIN(M92)</f>
        <v>18.3666763450578</v>
      </c>
      <c r="Y92" s="0" t="n">
        <f aca="false">W92+0.075*ABS(N92)*COS(M92)</f>
        <v>-12.9352729141801</v>
      </c>
      <c r="Z92" s="0" t="n">
        <f aca="false">V92+0.075*ABS(P92)/0.4*SIN(M92)</f>
        <v>23.7056385332405</v>
      </c>
      <c r="AA92" s="0" t="n">
        <f aca="false">W92+0.075*ABS(P92)/0.4*COS(M92)</f>
        <v>-16.6953943256522</v>
      </c>
    </row>
    <row r="93" customFormat="false" ht="13.8" hidden="false" customHeight="false" outlineLevel="0" collapsed="false">
      <c r="A93" s="1" t="n">
        <f aca="false">1+A92</f>
        <v>90</v>
      </c>
      <c r="B93" s="14" t="n">
        <f aca="false">PI()*A93/128</f>
        <v>2.20893233455532</v>
      </c>
      <c r="C93" s="0" t="n">
        <v>25.4021</v>
      </c>
      <c r="D93" s="0" t="n">
        <v>-37.4367</v>
      </c>
      <c r="E93" s="0" t="n">
        <v>-407.184</v>
      </c>
      <c r="F93" s="0" t="n">
        <v>0.222529</v>
      </c>
      <c r="H93" s="0" t="n">
        <v>25.4021</v>
      </c>
      <c r="I93" s="0" t="n">
        <v>4.26675</v>
      </c>
      <c r="J93" s="0" t="n">
        <v>28.0938</v>
      </c>
      <c r="K93" s="0" t="n">
        <v>-47.3339</v>
      </c>
      <c r="M93" s="0" t="n">
        <f aca="false">B93</f>
        <v>2.20893233455532</v>
      </c>
      <c r="N93" s="0" t="n">
        <f aca="false">D93+I93</f>
        <v>-33.16995</v>
      </c>
      <c r="O93" s="0" t="n">
        <f aca="false">E93+J93</f>
        <v>-379.0902</v>
      </c>
      <c r="P93" s="0" t="n">
        <f aca="false">F93+K93</f>
        <v>-47.111371</v>
      </c>
      <c r="Q93" s="15" t="n">
        <f aca="false">ABS(P93/N93)</f>
        <v>1.42030274389922</v>
      </c>
      <c r="R93" s="15" t="str">
        <f aca="false">IF(Q93&gt;0.4,"slip"," ")</f>
        <v>slip</v>
      </c>
      <c r="V93" s="0" t="n">
        <f aca="false">20*SIN(M93)</f>
        <v>16.0641506296129</v>
      </c>
      <c r="W93" s="0" t="n">
        <f aca="false">20*COS(M93)</f>
        <v>-11.9139860898487</v>
      </c>
      <c r="X93" s="0" t="n">
        <f aca="false">V93+0.075*ABS(N93)*SIN(M93)</f>
        <v>18.0623271540256</v>
      </c>
      <c r="Y93" s="0" t="n">
        <f aca="false">W93+0.075*ABS(N93)*COS(M93)</f>
        <v>-13.3959348007273</v>
      </c>
      <c r="Z93" s="0" t="n">
        <f aca="false">V93+0.075*ABS(P93)/0.4*SIN(M93)</f>
        <v>23.1591896306589</v>
      </c>
      <c r="AA93" s="0" t="n">
        <f aca="false">W93+0.075*ABS(P93)/0.4*COS(M93)</f>
        <v>-17.1760256407959</v>
      </c>
    </row>
    <row r="94" customFormat="false" ht="13.8" hidden="false" customHeight="false" outlineLevel="0" collapsed="false">
      <c r="A94" s="1" t="n">
        <f aca="false">1+A93</f>
        <v>91</v>
      </c>
      <c r="B94" s="14" t="n">
        <f aca="false">PI()*A94/128</f>
        <v>2.23347602716149</v>
      </c>
      <c r="C94" s="0" t="n">
        <v>25.6843</v>
      </c>
      <c r="D94" s="0" t="n">
        <v>-37.5915</v>
      </c>
      <c r="E94" s="0" t="n">
        <v>-408.537</v>
      </c>
      <c r="F94" s="0" t="n">
        <v>0.143772</v>
      </c>
      <c r="H94" s="0" t="n">
        <v>25.6843</v>
      </c>
      <c r="I94" s="0" t="n">
        <v>3.87012</v>
      </c>
      <c r="J94" s="0" t="n">
        <v>17.9707</v>
      </c>
      <c r="K94" s="0" t="n">
        <v>-45.6205</v>
      </c>
      <c r="M94" s="0" t="n">
        <f aca="false">B94</f>
        <v>2.23347602716149</v>
      </c>
      <c r="N94" s="0" t="n">
        <f aca="false">D94+I94</f>
        <v>-33.72138</v>
      </c>
      <c r="O94" s="0" t="n">
        <f aca="false">E94+J94</f>
        <v>-390.5663</v>
      </c>
      <c r="P94" s="0" t="n">
        <f aca="false">F94+K94</f>
        <v>-45.476728</v>
      </c>
      <c r="Q94" s="15" t="n">
        <f aca="false">ABS(P94/N94)</f>
        <v>1.34860222209174</v>
      </c>
      <c r="R94" s="15" t="str">
        <f aca="false">IF(Q94&gt;0.4,"slip"," ")</f>
        <v>slip</v>
      </c>
      <c r="V94" s="0" t="n">
        <f aca="false">20*SIN(M94)</f>
        <v>15.7669285525321</v>
      </c>
      <c r="W94" s="0" t="n">
        <f aca="false">20*COS(M94)</f>
        <v>-12.3046318116125</v>
      </c>
      <c r="X94" s="0" t="n">
        <f aca="false">V94+0.075*ABS(N94)*SIN(M94)</f>
        <v>17.7607382618551</v>
      </c>
      <c r="Y94" s="0" t="n">
        <f aca="false">W94+0.075*ABS(N94)*COS(M94)</f>
        <v>-13.8606161806606</v>
      </c>
      <c r="Z94" s="0" t="n">
        <f aca="false">V94+0.075*ABS(P94)/0.4*SIN(M94)</f>
        <v>22.4890690635847</v>
      </c>
      <c r="AA94" s="0" t="n">
        <f aca="false">W94+0.075*ABS(P94)/0.4*COS(M94)</f>
        <v>-17.550641755708</v>
      </c>
    </row>
    <row r="95" customFormat="false" ht="13.8" hidden="false" customHeight="false" outlineLevel="0" collapsed="false">
      <c r="A95" s="1" t="n">
        <f aca="false">1+A94</f>
        <v>92</v>
      </c>
      <c r="B95" s="14" t="n">
        <f aca="false">PI()*A95/128</f>
        <v>2.25801971976766</v>
      </c>
      <c r="C95" s="0" t="n">
        <v>25.9666</v>
      </c>
      <c r="D95" s="0" t="n">
        <v>-37.5707</v>
      </c>
      <c r="E95" s="0" t="n">
        <v>-409.858</v>
      </c>
      <c r="F95" s="0" t="n">
        <v>0.309991</v>
      </c>
      <c r="H95" s="0" t="n">
        <v>25.9666</v>
      </c>
      <c r="I95" s="0" t="n">
        <v>3.44619</v>
      </c>
      <c r="J95" s="0" t="n">
        <v>8.20215</v>
      </c>
      <c r="K95" s="0" t="n">
        <v>-44.0431</v>
      </c>
      <c r="M95" s="0" t="n">
        <f aca="false">B95</f>
        <v>2.25801971976766</v>
      </c>
      <c r="N95" s="0" t="n">
        <f aca="false">D95+I95</f>
        <v>-34.12451</v>
      </c>
      <c r="O95" s="0" t="n">
        <f aca="false">E95+J95</f>
        <v>-401.65585</v>
      </c>
      <c r="P95" s="0" t="n">
        <f aca="false">F95+K95</f>
        <v>-43.733109</v>
      </c>
      <c r="Q95" s="15" t="n">
        <f aca="false">ABS(P95/N95)</f>
        <v>1.2815747097907</v>
      </c>
      <c r="R95" s="15" t="str">
        <f aca="false">IF(Q95&gt;0.4,"slip"," ")</f>
        <v>slip</v>
      </c>
      <c r="V95" s="0" t="n">
        <f aca="false">20*SIN(M95)</f>
        <v>15.4602090672547</v>
      </c>
      <c r="W95" s="0" t="n">
        <f aca="false">20*COS(M95)</f>
        <v>-12.6878656832729</v>
      </c>
      <c r="X95" s="0" t="n">
        <f aca="false">V95+0.075*ABS(N95)*SIN(M95)</f>
        <v>17.4386042881958</v>
      </c>
      <c r="Y95" s="0" t="n">
        <f aca="false">W95+0.075*ABS(N95)*COS(M95)</f>
        <v>-14.311492680976</v>
      </c>
      <c r="Z95" s="0" t="n">
        <f aca="false">V95+0.075*ABS(P95)/0.4*SIN(M95)</f>
        <v>21.798862270077</v>
      </c>
      <c r="AA95" s="0" t="n">
        <f aca="false">W95+0.075*ABS(P95)/0.4*COS(M95)</f>
        <v>-17.8898639292473</v>
      </c>
    </row>
    <row r="96" customFormat="false" ht="13.8" hidden="false" customHeight="false" outlineLevel="0" collapsed="false">
      <c r="A96" s="1" t="n">
        <f aca="false">1+A95</f>
        <v>93</v>
      </c>
      <c r="B96" s="14" t="n">
        <f aca="false">PI()*A96/128</f>
        <v>2.28256341237383</v>
      </c>
      <c r="C96" s="0" t="n">
        <v>26.2488</v>
      </c>
      <c r="D96" s="0" t="n">
        <v>-37.8002</v>
      </c>
      <c r="E96" s="0" t="n">
        <v>-411.548</v>
      </c>
      <c r="F96" s="0" t="n">
        <v>0.177462</v>
      </c>
      <c r="H96" s="0" t="n">
        <v>26.2488</v>
      </c>
      <c r="I96" s="0" t="n">
        <v>2.99788</v>
      </c>
      <c r="J96" s="0" t="n">
        <v>-1.34595</v>
      </c>
      <c r="K96" s="0" t="n">
        <v>-41.6345</v>
      </c>
      <c r="M96" s="0" t="n">
        <f aca="false">B96</f>
        <v>2.28256341237383</v>
      </c>
      <c r="N96" s="0" t="n">
        <f aca="false">D96+I96</f>
        <v>-34.80232</v>
      </c>
      <c r="O96" s="0" t="n">
        <f aca="false">E96+J96</f>
        <v>-412.89395</v>
      </c>
      <c r="P96" s="0" t="n">
        <f aca="false">F96+K96</f>
        <v>-41.457038</v>
      </c>
      <c r="Q96" s="15" t="n">
        <f aca="false">ABS(P96/N96)</f>
        <v>1.19121478108356</v>
      </c>
      <c r="R96" s="15" t="str">
        <f aca="false">IF(Q96&gt;0.4,"slip"," ")</f>
        <v>slip</v>
      </c>
      <c r="V96" s="0" t="n">
        <f aca="false">20*SIN(M96)</f>
        <v>15.1441769301297</v>
      </c>
      <c r="W96" s="0" t="n">
        <f aca="false">20*COS(M96)</f>
        <v>-13.0634568590755</v>
      </c>
      <c r="X96" s="0" t="n">
        <f aca="false">V96+0.075*ABS(N96)*SIN(M96)</f>
        <v>17.1206237738509</v>
      </c>
      <c r="Y96" s="0" t="n">
        <f aca="false">W96+0.075*ABS(N96)*COS(M96)</f>
        <v>-14.7683516312596</v>
      </c>
      <c r="Z96" s="0" t="n">
        <f aca="false">V96+0.075*ABS(P96)/0.4*SIN(M96)</f>
        <v>21.0301086657963</v>
      </c>
      <c r="AA96" s="0" t="n">
        <f aca="false">W96+0.075*ABS(P96)/0.4*COS(M96)</f>
        <v>-18.1406964911198</v>
      </c>
    </row>
    <row r="97" customFormat="false" ht="13.8" hidden="false" customHeight="false" outlineLevel="0" collapsed="false">
      <c r="A97" s="1" t="n">
        <f aca="false">1+A96</f>
        <v>94</v>
      </c>
      <c r="B97" s="14" t="n">
        <f aca="false">PI()*A97/128</f>
        <v>2.30710710498</v>
      </c>
      <c r="C97" s="0" t="n">
        <v>26.5311</v>
      </c>
      <c r="D97" s="0" t="n">
        <v>-37.8979</v>
      </c>
      <c r="E97" s="0" t="n">
        <v>-413.299</v>
      </c>
      <c r="F97" s="0" t="n">
        <v>0.412726</v>
      </c>
      <c r="H97" s="0" t="n">
        <v>26.5311</v>
      </c>
      <c r="I97" s="0" t="n">
        <v>2.49808</v>
      </c>
      <c r="J97" s="0" t="n">
        <v>-10.3852</v>
      </c>
      <c r="K97" s="0" t="n">
        <v>-39.3244</v>
      </c>
      <c r="M97" s="0" t="n">
        <f aca="false">B97</f>
        <v>2.30710710498</v>
      </c>
      <c r="N97" s="0" t="n">
        <f aca="false">D97+I97</f>
        <v>-35.39982</v>
      </c>
      <c r="O97" s="0" t="n">
        <f aca="false">E97+J97</f>
        <v>-423.6842</v>
      </c>
      <c r="P97" s="0" t="n">
        <f aca="false">F97+K97</f>
        <v>-38.911674</v>
      </c>
      <c r="Q97" s="15" t="n">
        <f aca="false">ABS(P97/N97)</f>
        <v>1.09920541968857</v>
      </c>
      <c r="R97" s="15" t="str">
        <f aca="false">IF(Q97&gt;0.4,"slip"," ")</f>
        <v>slip</v>
      </c>
      <c r="V97" s="0" t="n">
        <f aca="false">20*SIN(M97)</f>
        <v>14.8190225070992</v>
      </c>
      <c r="W97" s="0" t="n">
        <f aca="false">20*COS(M97)</f>
        <v>-13.4311790969404</v>
      </c>
      <c r="X97" s="0" t="n">
        <f aca="false">V97+0.075*ABS(N97)*SIN(M97)</f>
        <v>16.7862377420764</v>
      </c>
      <c r="Y97" s="0" t="n">
        <f aca="false">W97+0.075*ABS(N97)*COS(M97)</f>
        <v>-15.2141590560133</v>
      </c>
      <c r="Z97" s="0" t="n">
        <f aca="false">V97+0.075*ABS(P97)/0.4*SIN(M97)</f>
        <v>20.2249566270514</v>
      </c>
      <c r="AA97" s="0" t="n">
        <f aca="false">W97+0.075*ABS(P97)/0.4*COS(M97)</f>
        <v>-18.3308321824631</v>
      </c>
    </row>
    <row r="98" customFormat="false" ht="13.8" hidden="false" customHeight="false" outlineLevel="0" collapsed="false">
      <c r="A98" s="1" t="n">
        <f aca="false">1+A97</f>
        <v>95</v>
      </c>
      <c r="B98" s="14" t="n">
        <f aca="false">PI()*A98/128</f>
        <v>2.33165079758617</v>
      </c>
      <c r="C98" s="0" t="n">
        <v>26.8133</v>
      </c>
      <c r="D98" s="0" t="n">
        <v>-38.1944</v>
      </c>
      <c r="E98" s="0" t="n">
        <v>-415.117</v>
      </c>
      <c r="F98" s="0" t="n">
        <v>0.167338</v>
      </c>
      <c r="H98" s="0" t="n">
        <v>26.8133</v>
      </c>
      <c r="I98" s="0" t="n">
        <v>1.95523</v>
      </c>
      <c r="J98" s="0" t="n">
        <v>-19.0698</v>
      </c>
      <c r="K98" s="0" t="n">
        <v>-36.42</v>
      </c>
      <c r="M98" s="0" t="n">
        <f aca="false">B98</f>
        <v>2.33165079758617</v>
      </c>
      <c r="N98" s="0" t="n">
        <f aca="false">D98+I98</f>
        <v>-36.23917</v>
      </c>
      <c r="O98" s="0" t="n">
        <f aca="false">E98+J98</f>
        <v>-434.1868</v>
      </c>
      <c r="P98" s="0" t="n">
        <f aca="false">F98+K98</f>
        <v>-36.252662</v>
      </c>
      <c r="Q98" s="15" t="n">
        <f aca="false">ABS(P98/N98)</f>
        <v>1.00037230433258</v>
      </c>
      <c r="R98" s="15" t="str">
        <f aca="false">IF(Q98&gt;0.4,"slip"," ")</f>
        <v>slip</v>
      </c>
      <c r="V98" s="0" t="n">
        <f aca="false">20*SIN(M98)</f>
        <v>14.4849416590293</v>
      </c>
      <c r="W98" s="0" t="n">
        <f aca="false">20*COS(M98)</f>
        <v>-13.7908108947413</v>
      </c>
      <c r="X98" s="0" t="n">
        <f aca="false">V98+0.075*ABS(N98)*SIN(M98)</f>
        <v>16.4534001461105</v>
      </c>
      <c r="Y98" s="0" t="n">
        <f aca="false">W98+0.075*ABS(N98)*COS(M98)</f>
        <v>-15.6649391714378</v>
      </c>
      <c r="Z98" s="0" t="n">
        <f aca="false">V98+0.075*ABS(P98)/0.4*SIN(M98)</f>
        <v>19.4079200407904</v>
      </c>
      <c r="AA98" s="0" t="n">
        <f aca="false">W98+0.075*ABS(P98)/0.4*COS(M98)</f>
        <v>-18.4778759516755</v>
      </c>
    </row>
    <row r="99" customFormat="false" ht="13.8" hidden="false" customHeight="false" outlineLevel="0" collapsed="false">
      <c r="A99" s="1" t="n">
        <f aca="false">1+A98</f>
        <v>96</v>
      </c>
      <c r="B99" s="14" t="n">
        <f aca="false">PI()*A99/128</f>
        <v>2.35619449019234</v>
      </c>
      <c r="C99" s="0" t="n">
        <v>27.0956</v>
      </c>
      <c r="D99" s="0" t="n">
        <v>-37.9908</v>
      </c>
      <c r="E99" s="0" t="n">
        <v>-416.804</v>
      </c>
      <c r="F99" s="0" t="n">
        <v>0.26578</v>
      </c>
      <c r="H99" s="0" t="n">
        <v>27.0956</v>
      </c>
      <c r="I99" s="0" t="n">
        <v>1.35276</v>
      </c>
      <c r="J99" s="0" t="n">
        <v>-27.123</v>
      </c>
      <c r="K99" s="0" t="n">
        <v>-33.5795</v>
      </c>
      <c r="M99" s="0" t="n">
        <f aca="false">B99</f>
        <v>2.35619449019234</v>
      </c>
      <c r="N99" s="0" t="n">
        <f aca="false">D99+I99</f>
        <v>-36.63804</v>
      </c>
      <c r="O99" s="0" t="n">
        <f aca="false">E99+J99</f>
        <v>-443.927</v>
      </c>
      <c r="P99" s="0" t="n">
        <f aca="false">F99+K99</f>
        <v>-33.31372</v>
      </c>
      <c r="Q99" s="15" t="n">
        <f aca="false">ABS(P99/N99)</f>
        <v>0.909265888677451</v>
      </c>
      <c r="R99" s="15" t="str">
        <f aca="false">IF(Q99&gt;0.4,"slip"," ")</f>
        <v>slip</v>
      </c>
      <c r="V99" s="0" t="n">
        <f aca="false">20*SIN(M99)</f>
        <v>14.142135623731</v>
      </c>
      <c r="W99" s="0" t="n">
        <f aca="false">20*COS(M99)</f>
        <v>-14.142135623731</v>
      </c>
      <c r="X99" s="0" t="n">
        <f aca="false">V99+0.075*ABS(N99)*SIN(M99)</f>
        <v>16.0851611137348</v>
      </c>
      <c r="Y99" s="0" t="n">
        <f aca="false">W99+0.075*ABS(N99)*COS(M99)</f>
        <v>-16.0851611137348</v>
      </c>
      <c r="Z99" s="0" t="n">
        <f aca="false">V99+0.075*ABS(P99)/0.4*SIN(M99)</f>
        <v>18.5589526209591</v>
      </c>
      <c r="AA99" s="0" t="n">
        <f aca="false">W99+0.075*ABS(P99)/0.4*COS(M99)</f>
        <v>-18.5589526209591</v>
      </c>
    </row>
    <row r="100" customFormat="false" ht="13.8" hidden="false" customHeight="false" outlineLevel="0" collapsed="false">
      <c r="A100" s="1" t="n">
        <f aca="false">1+A99</f>
        <v>97</v>
      </c>
      <c r="B100" s="14" t="n">
        <f aca="false">PI()*A100/128</f>
        <v>2.38073818279851</v>
      </c>
      <c r="C100" s="0" t="n">
        <v>27.3778</v>
      </c>
      <c r="D100" s="0" t="n">
        <v>-38.1301</v>
      </c>
      <c r="E100" s="0" t="n">
        <v>-418.391</v>
      </c>
      <c r="F100" s="0" t="n">
        <v>0.226403</v>
      </c>
      <c r="H100" s="0" t="n">
        <v>27.3778</v>
      </c>
      <c r="I100" s="0" t="n">
        <v>0.707897</v>
      </c>
      <c r="J100" s="0" t="n">
        <v>-34.735</v>
      </c>
      <c r="K100" s="0" t="n">
        <v>-30.4239</v>
      </c>
      <c r="M100" s="0" t="n">
        <f aca="false">B100</f>
        <v>2.38073818279851</v>
      </c>
      <c r="N100" s="0" t="n">
        <f aca="false">D100+I100</f>
        <v>-37.422203</v>
      </c>
      <c r="O100" s="0" t="n">
        <f aca="false">E100+J100</f>
        <v>-453.126</v>
      </c>
      <c r="P100" s="0" t="n">
        <f aca="false">F100+K100</f>
        <v>-30.197497</v>
      </c>
      <c r="Q100" s="15" t="n">
        <f aca="false">ABS(P100/N100)</f>
        <v>0.806940654990301</v>
      </c>
      <c r="R100" s="15" t="str">
        <f aca="false">IF(Q100&gt;0.4,"slip"," ")</f>
        <v>slip</v>
      </c>
      <c r="V100" s="0" t="n">
        <f aca="false">20*SIN(M100)</f>
        <v>13.7908108947413</v>
      </c>
      <c r="W100" s="0" t="n">
        <f aca="false">20*COS(M100)</f>
        <v>-14.4849416590293</v>
      </c>
      <c r="X100" s="0" t="n">
        <f aca="false">V100+0.075*ABS(N100)*SIN(M100)</f>
        <v>15.7261203628824</v>
      </c>
      <c r="Y100" s="0" t="n">
        <f aca="false">W100+0.075*ABS(N100)*COS(M100)</f>
        <v>-16.5176607610569</v>
      </c>
      <c r="Z100" s="0" t="n">
        <f aca="false">V100+0.075*ABS(P100)/0.4*SIN(M100)</f>
        <v>17.6950106193181</v>
      </c>
      <c r="AA100" s="0" t="n">
        <f aca="false">W100+0.075*ABS(P100)/0.4*COS(M100)</f>
        <v>-18.5856508680329</v>
      </c>
    </row>
    <row r="101" customFormat="false" ht="13.8" hidden="false" customHeight="false" outlineLevel="0" collapsed="false">
      <c r="A101" s="1" t="n">
        <f aca="false">1+A100</f>
        <v>98</v>
      </c>
      <c r="B101" s="14" t="n">
        <f aca="false">PI()*A101/128</f>
        <v>2.40528187540469</v>
      </c>
      <c r="C101" s="0" t="n">
        <v>27.66</v>
      </c>
      <c r="D101" s="0" t="n">
        <v>-38.2946</v>
      </c>
      <c r="E101" s="0" t="n">
        <v>-420.226</v>
      </c>
      <c r="F101" s="0" t="n">
        <v>0.322716</v>
      </c>
      <c r="H101" s="0" t="n">
        <v>27.66</v>
      </c>
      <c r="I101" s="0" t="n">
        <v>0.0131719</v>
      </c>
      <c r="J101" s="0" t="n">
        <v>-41.6294</v>
      </c>
      <c r="K101" s="0" t="n">
        <v>-27.2987</v>
      </c>
      <c r="M101" s="0" t="n">
        <f aca="false">B101</f>
        <v>2.40528187540469</v>
      </c>
      <c r="N101" s="0" t="n">
        <f aca="false">D101+I101</f>
        <v>-38.2814281</v>
      </c>
      <c r="O101" s="0" t="n">
        <f aca="false">E101+J101</f>
        <v>-461.8554</v>
      </c>
      <c r="P101" s="0" t="n">
        <f aca="false">F101+K101</f>
        <v>-26.975984</v>
      </c>
      <c r="Q101" s="15" t="n">
        <f aca="false">ABS(P101/N101)</f>
        <v>0.704675487276296</v>
      </c>
      <c r="R101" s="15" t="str">
        <f aca="false">IF(Q101&gt;0.4,"slip"," ")</f>
        <v>slip</v>
      </c>
      <c r="V101" s="0" t="n">
        <f aca="false">20*SIN(M101)</f>
        <v>13.4311790969404</v>
      </c>
      <c r="W101" s="0" t="n">
        <f aca="false">20*COS(M101)</f>
        <v>-14.8190225070992</v>
      </c>
      <c r="X101" s="0" t="n">
        <f aca="false">V101+0.075*ABS(N101)*SIN(M101)</f>
        <v>15.3592967853069</v>
      </c>
      <c r="Y101" s="0" t="n">
        <f aca="false">W101+0.075*ABS(N101)*COS(M101)</f>
        <v>-16.9463725494159</v>
      </c>
      <c r="Z101" s="0" t="n">
        <f aca="false">V101+0.075*ABS(P101)/0.4*SIN(M101)</f>
        <v>16.8279222758797</v>
      </c>
      <c r="AA101" s="0" t="n">
        <f aca="false">W101+0.075*ABS(P101)/0.4*COS(M101)</f>
        <v>-18.5667510762912</v>
      </c>
    </row>
    <row r="102" customFormat="false" ht="13.8" hidden="false" customHeight="false" outlineLevel="0" collapsed="false">
      <c r="A102" s="1" t="n">
        <f aca="false">1+A101</f>
        <v>99</v>
      </c>
      <c r="B102" s="14" t="n">
        <f aca="false">PI()*A102/128</f>
        <v>2.42982556801086</v>
      </c>
      <c r="C102" s="0" t="n">
        <v>27.9423</v>
      </c>
      <c r="D102" s="0" t="n">
        <v>-38.3608</v>
      </c>
      <c r="E102" s="0" t="n">
        <v>-421.643</v>
      </c>
      <c r="F102" s="0" t="n">
        <v>0.152644</v>
      </c>
      <c r="H102" s="0" t="n">
        <v>27.9423</v>
      </c>
      <c r="I102" s="0" t="n">
        <v>-0.712329</v>
      </c>
      <c r="J102" s="0" t="n">
        <v>-48.0507</v>
      </c>
      <c r="K102" s="0" t="n">
        <v>-24.1364</v>
      </c>
      <c r="M102" s="0" t="n">
        <f aca="false">B102</f>
        <v>2.42982556801086</v>
      </c>
      <c r="N102" s="0" t="n">
        <f aca="false">D102+I102</f>
        <v>-39.073129</v>
      </c>
      <c r="O102" s="0" t="n">
        <f aca="false">E102+J102</f>
        <v>-469.6937</v>
      </c>
      <c r="P102" s="0" t="n">
        <f aca="false">F102+K102</f>
        <v>-23.983756</v>
      </c>
      <c r="Q102" s="15" t="n">
        <f aca="false">ABS(P102/N102)</f>
        <v>0.61381713248509</v>
      </c>
      <c r="R102" s="15" t="str">
        <f aca="false">IF(Q102&gt;0.4,"slip"," ")</f>
        <v>slip</v>
      </c>
      <c r="V102" s="0" t="n">
        <f aca="false">20*SIN(M102)</f>
        <v>13.0634568590755</v>
      </c>
      <c r="W102" s="0" t="n">
        <f aca="false">20*COS(M102)</f>
        <v>-15.1441769301297</v>
      </c>
      <c r="X102" s="0" t="n">
        <f aca="false">V102+0.075*ABS(N102)*SIN(M102)</f>
        <v>14.9775698654778</v>
      </c>
      <c r="Y102" s="0" t="n">
        <f aca="false">W102+0.075*ABS(N102)*COS(M102)</f>
        <v>-17.3631658505914</v>
      </c>
      <c r="Z102" s="0" t="n">
        <f aca="false">V102+0.075*ABS(P102)/0.4*SIN(M102)</f>
        <v>16.0007452511811</v>
      </c>
      <c r="AA102" s="0" t="n">
        <f aca="false">W102+0.075*ABS(P102)/0.4*COS(M102)</f>
        <v>-18.5493104705646</v>
      </c>
    </row>
    <row r="103" customFormat="false" ht="13.8" hidden="false" customHeight="false" outlineLevel="0" collapsed="false">
      <c r="A103" s="1" t="n">
        <f aca="false">1+A102</f>
        <v>100</v>
      </c>
      <c r="B103" s="14" t="n">
        <f aca="false">PI()*A103/128</f>
        <v>2.45436926061703</v>
      </c>
      <c r="C103" s="0" t="n">
        <v>28.2245</v>
      </c>
      <c r="D103" s="0" t="n">
        <v>-38.4299</v>
      </c>
      <c r="E103" s="0" t="n">
        <v>-423.234</v>
      </c>
      <c r="F103" s="0" t="n">
        <v>0.266775</v>
      </c>
      <c r="H103" s="0" t="n">
        <v>28.2245</v>
      </c>
      <c r="I103" s="0" t="n">
        <v>-1.46413</v>
      </c>
      <c r="J103" s="0" t="n">
        <v>-53.7057</v>
      </c>
      <c r="K103" s="0" t="n">
        <v>-20.9729</v>
      </c>
      <c r="M103" s="0" t="n">
        <f aca="false">B103</f>
        <v>2.45436926061703</v>
      </c>
      <c r="N103" s="0" t="n">
        <f aca="false">D103+I103</f>
        <v>-39.89403</v>
      </c>
      <c r="O103" s="0" t="n">
        <f aca="false">E103+J103</f>
        <v>-476.9397</v>
      </c>
      <c r="P103" s="0" t="n">
        <f aca="false">F103+K103</f>
        <v>-20.706125</v>
      </c>
      <c r="Q103" s="15" t="n">
        <f aca="false">ABS(P103/N103)</f>
        <v>0.519028160353817</v>
      </c>
      <c r="R103" s="15" t="str">
        <f aca="false">IF(Q103&gt;0.4,"slip"," ")</f>
        <v>slip</v>
      </c>
      <c r="V103" s="0" t="n">
        <f aca="false">20*SIN(M103)</f>
        <v>12.6878656832729</v>
      </c>
      <c r="W103" s="0" t="n">
        <f aca="false">20*COS(M103)</f>
        <v>-15.4602090672547</v>
      </c>
      <c r="X103" s="0" t="n">
        <f aca="false">V103+0.075*ABS(N103)*SIN(M103)</f>
        <v>14.5860035365396</v>
      </c>
      <c r="Y103" s="0" t="n">
        <f aca="false">W103+0.075*ABS(N103)*COS(M103)</f>
        <v>-17.7730967335122</v>
      </c>
      <c r="Z103" s="0" t="n">
        <f aca="false">V103+0.075*ABS(P103)/0.4*SIN(M103)</f>
        <v>15.1508331784703</v>
      </c>
      <c r="AA103" s="0" t="n">
        <f aca="false">W103+0.075*ABS(P103)/0.4*COS(M103)</f>
        <v>-18.4613436435614</v>
      </c>
    </row>
    <row r="104" customFormat="false" ht="13.8" hidden="false" customHeight="false" outlineLevel="0" collapsed="false">
      <c r="A104" s="1" t="n">
        <f aca="false">1+A103</f>
        <v>101</v>
      </c>
      <c r="B104" s="14" t="n">
        <f aca="false">PI()*A104/128</f>
        <v>2.4789129532232</v>
      </c>
      <c r="C104" s="0" t="n">
        <v>28.5068</v>
      </c>
      <c r="D104" s="0" t="n">
        <v>-38.4289</v>
      </c>
      <c r="E104" s="0" t="n">
        <v>-424.241</v>
      </c>
      <c r="F104" s="0" t="n">
        <v>0.123234</v>
      </c>
      <c r="H104" s="0" t="n">
        <v>28.5068</v>
      </c>
      <c r="I104" s="0" t="n">
        <v>-2.23405</v>
      </c>
      <c r="J104" s="0" t="n">
        <v>-58.9082</v>
      </c>
      <c r="K104" s="0" t="n">
        <v>-18.0159</v>
      </c>
      <c r="M104" s="0" t="n">
        <f aca="false">B104</f>
        <v>2.4789129532232</v>
      </c>
      <c r="N104" s="0" t="n">
        <f aca="false">D104+I104</f>
        <v>-40.66295</v>
      </c>
      <c r="O104" s="0" t="n">
        <f aca="false">E104+J104</f>
        <v>-483.1492</v>
      </c>
      <c r="P104" s="0" t="n">
        <f aca="false">F104+K104</f>
        <v>-17.892666</v>
      </c>
      <c r="Q104" s="15" t="n">
        <f aca="false">ABS(P104/N104)</f>
        <v>0.440023805454351</v>
      </c>
      <c r="R104" s="15" t="str">
        <f aca="false">IF(Q104&gt;0.4,"slip"," ")</f>
        <v>slip</v>
      </c>
      <c r="V104" s="0" t="n">
        <f aca="false">20*SIN(M104)</f>
        <v>12.3046318116125</v>
      </c>
      <c r="W104" s="0" t="n">
        <f aca="false">20*COS(M104)</f>
        <v>-15.7669285525321</v>
      </c>
      <c r="X104" s="0" t="n">
        <f aca="false">V104+0.075*ABS(N104)*SIN(M104)</f>
        <v>14.1809166670776</v>
      </c>
      <c r="Y104" s="0" t="n">
        <f aca="false">W104+0.075*ABS(N104)*COS(M104)</f>
        <v>-18.1711654052266</v>
      </c>
      <c r="Z104" s="0" t="n">
        <f aca="false">V104+0.075*ABS(P104)/0.4*SIN(M104)</f>
        <v>14.3686568171578</v>
      </c>
      <c r="AA104" s="0" t="n">
        <f aca="false">W104+0.075*ABS(P104)/0.4*COS(M104)</f>
        <v>-18.4117321753726</v>
      </c>
    </row>
    <row r="105" customFormat="false" ht="13.8" hidden="false" customHeight="false" outlineLevel="0" collapsed="false">
      <c r="A105" s="1" t="n">
        <f aca="false">1+A104</f>
        <v>102</v>
      </c>
      <c r="B105" s="14" t="n">
        <f aca="false">PI()*A105/128</f>
        <v>2.50345664582937</v>
      </c>
      <c r="C105" s="0" t="n">
        <v>28.789</v>
      </c>
      <c r="D105" s="0" t="n">
        <v>-38.4604</v>
      </c>
      <c r="E105" s="0" t="n">
        <v>-425.509</v>
      </c>
      <c r="F105" s="0" t="n">
        <v>0.192753</v>
      </c>
      <c r="H105" s="0" t="n">
        <v>28.789</v>
      </c>
      <c r="I105" s="0" t="n">
        <v>-2.99883</v>
      </c>
      <c r="J105" s="0" t="n">
        <v>-63.3298</v>
      </c>
      <c r="K105" s="0" t="n">
        <v>-15.0296</v>
      </c>
      <c r="M105" s="0" t="n">
        <f aca="false">B105</f>
        <v>2.50345664582937</v>
      </c>
      <c r="N105" s="0" t="n">
        <f aca="false">D105+I105</f>
        <v>-41.45923</v>
      </c>
      <c r="O105" s="0" t="n">
        <f aca="false">E105+J105</f>
        <v>-488.8388</v>
      </c>
      <c r="P105" s="0" t="n">
        <f aca="false">F105+K105</f>
        <v>-14.836847</v>
      </c>
      <c r="Q105" s="0" t="n">
        <f aca="false">ABS(P105/N105)</f>
        <v>0.357865956507152</v>
      </c>
      <c r="R105" s="0" t="str">
        <f aca="false">IF(Q105&gt;0.4,"slip"," ")</f>
        <v> </v>
      </c>
      <c r="V105" s="0" t="n">
        <f aca="false">20*SIN(M105)</f>
        <v>11.9139860898487</v>
      </c>
      <c r="W105" s="0" t="n">
        <f aca="false">20*COS(M105)</f>
        <v>-16.0641506296129</v>
      </c>
      <c r="X105" s="0" t="n">
        <f aca="false">V105+0.075*ABS(N105)*SIN(M105)</f>
        <v>13.7662786755331</v>
      </c>
      <c r="Y105" s="0" t="n">
        <f aca="false">W105+0.075*ABS(N105)*COS(M105)</f>
        <v>-18.561678063517</v>
      </c>
      <c r="Z105" s="0" t="n">
        <f aca="false">V105+0.075*ABS(P105)/0.4*SIN(M105)</f>
        <v>13.5711672346163</v>
      </c>
      <c r="AA105" s="0" t="n">
        <f aca="false">W105+0.075*ABS(P105)/0.4*COS(M105)</f>
        <v>-18.2986007397053</v>
      </c>
    </row>
    <row r="106" customFormat="false" ht="13.8" hidden="false" customHeight="false" outlineLevel="0" collapsed="false">
      <c r="A106" s="1" t="n">
        <f aca="false">1+A105</f>
        <v>103</v>
      </c>
      <c r="B106" s="14" t="n">
        <f aca="false">PI()*A106/128</f>
        <v>2.52800033843554</v>
      </c>
      <c r="C106" s="0" t="n">
        <v>29.0713</v>
      </c>
      <c r="D106" s="0" t="n">
        <v>-38.4172</v>
      </c>
      <c r="E106" s="0" t="n">
        <v>-426.108</v>
      </c>
      <c r="F106" s="0" t="n">
        <v>0.0843316</v>
      </c>
      <c r="H106" s="0" t="n">
        <v>29.0713</v>
      </c>
      <c r="I106" s="0" t="n">
        <v>-3.77534</v>
      </c>
      <c r="J106" s="0" t="n">
        <v>-67.3641</v>
      </c>
      <c r="K106" s="0" t="n">
        <v>-12.4413</v>
      </c>
      <c r="M106" s="0" t="n">
        <f aca="false">B106</f>
        <v>2.52800033843554</v>
      </c>
      <c r="N106" s="0" t="n">
        <f aca="false">D106+I106</f>
        <v>-42.19254</v>
      </c>
      <c r="O106" s="0" t="n">
        <f aca="false">E106+J106</f>
        <v>-493.4721</v>
      </c>
      <c r="P106" s="0" t="n">
        <f aca="false">F106+K106</f>
        <v>-12.3569684</v>
      </c>
      <c r="Q106" s="0" t="n">
        <f aca="false">ABS(P106/N106)</f>
        <v>0.292870929315941</v>
      </c>
      <c r="R106" s="0" t="str">
        <f aca="false">IF(Q106&gt;0.4,"slip"," ")</f>
        <v> </v>
      </c>
      <c r="V106" s="0" t="n">
        <f aca="false">20*SIN(M106)</f>
        <v>11.5161638283569</v>
      </c>
      <c r="W106" s="0" t="n">
        <f aca="false">20*COS(M106)</f>
        <v>-16.3516962630317</v>
      </c>
      <c r="X106" s="0" t="n">
        <f aca="false">V106+0.075*ABS(N106)*SIN(M106)</f>
        <v>13.3382745895113</v>
      </c>
      <c r="Y106" s="0" t="n">
        <f aca="false">W106+0.075*ABS(N106)*COS(M106)</f>
        <v>-18.9388947579535</v>
      </c>
      <c r="Z106" s="0" t="n">
        <f aca="false">V106+0.075*ABS(P106)/0.4*SIN(M106)</f>
        <v>12.8502720081966</v>
      </c>
      <c r="AA106" s="0" t="n">
        <f aca="false">W106+0.075*ABS(P106)/0.4*COS(M106)</f>
        <v>-18.2459843318631</v>
      </c>
    </row>
    <row r="107" customFormat="false" ht="13.8" hidden="false" customHeight="false" outlineLevel="0" collapsed="false">
      <c r="A107" s="1" t="n">
        <f aca="false">1+A106</f>
        <v>104</v>
      </c>
      <c r="B107" s="14" t="n">
        <f aca="false">PI()*A107/128</f>
        <v>2.55254403104171</v>
      </c>
      <c r="C107" s="0" t="n">
        <v>29.3535</v>
      </c>
      <c r="D107" s="0" t="n">
        <v>-38.4128</v>
      </c>
      <c r="E107" s="0" t="n">
        <v>-427.012</v>
      </c>
      <c r="F107" s="0" t="n">
        <v>0.120422</v>
      </c>
      <c r="H107" s="0" t="n">
        <v>29.3535</v>
      </c>
      <c r="I107" s="0" t="n">
        <v>-4.51233</v>
      </c>
      <c r="J107" s="0" t="n">
        <v>-70.6321</v>
      </c>
      <c r="K107" s="0" t="n">
        <v>-9.80124</v>
      </c>
      <c r="M107" s="0" t="n">
        <f aca="false">B107</f>
        <v>2.55254403104171</v>
      </c>
      <c r="N107" s="0" t="n">
        <f aca="false">D107+I107</f>
        <v>-42.92513</v>
      </c>
      <c r="O107" s="0" t="n">
        <f aca="false">E107+J107</f>
        <v>-497.6441</v>
      </c>
      <c r="P107" s="0" t="n">
        <f aca="false">F107+K107</f>
        <v>-9.680818</v>
      </c>
      <c r="Q107" s="0" t="n">
        <f aca="false">ABS(P107/N107)</f>
        <v>0.225527983258292</v>
      </c>
      <c r="R107" s="0" t="str">
        <f aca="false">IF(Q107&gt;0.4,"slip"," ")</f>
        <v> </v>
      </c>
      <c r="V107" s="0" t="n">
        <f aca="false">20*SIN(M107)</f>
        <v>11.111404660392</v>
      </c>
      <c r="W107" s="0" t="n">
        <f aca="false">20*COS(M107)</f>
        <v>-16.6293922460509</v>
      </c>
      <c r="X107" s="0" t="n">
        <f aca="false">V107+0.075*ABS(N107)*SIN(M107)</f>
        <v>12.8999989961293</v>
      </c>
      <c r="Y107" s="0" t="n">
        <f aca="false">W107+0.075*ABS(N107)*COS(M107)</f>
        <v>-19.3062128359861</v>
      </c>
      <c r="Z107" s="0" t="n">
        <f aca="false">V107+0.075*ABS(P107)/0.4*SIN(M107)</f>
        <v>12.1198498439071</v>
      </c>
      <c r="AA107" s="0" t="n">
        <f aca="false">W107+0.075*ABS(P107)/0.4*COS(M107)</f>
        <v>-18.1386371190318</v>
      </c>
    </row>
    <row r="108" customFormat="false" ht="13.8" hidden="false" customHeight="false" outlineLevel="0" collapsed="false">
      <c r="A108" s="1" t="n">
        <f aca="false">1+A107</f>
        <v>105</v>
      </c>
      <c r="B108" s="14" t="n">
        <f aca="false">PI()*A108/128</f>
        <v>2.57708772364788</v>
      </c>
      <c r="C108" s="0" t="n">
        <v>29.6358</v>
      </c>
      <c r="D108" s="0" t="n">
        <v>-38.348</v>
      </c>
      <c r="E108" s="0" t="n">
        <v>-427.235</v>
      </c>
      <c r="F108" s="0" t="n">
        <v>0.0495877</v>
      </c>
      <c r="H108" s="0" t="n">
        <v>29.6358</v>
      </c>
      <c r="I108" s="0" t="n">
        <v>-5.26375</v>
      </c>
      <c r="J108" s="0" t="n">
        <v>-73.6128</v>
      </c>
      <c r="K108" s="0" t="n">
        <v>-7.69161</v>
      </c>
      <c r="M108" s="0" t="n">
        <f aca="false">B108</f>
        <v>2.57708772364788</v>
      </c>
      <c r="N108" s="0" t="n">
        <f aca="false">D108+I108</f>
        <v>-43.61175</v>
      </c>
      <c r="O108" s="0" t="n">
        <f aca="false">E108+J108</f>
        <v>-500.8478</v>
      </c>
      <c r="P108" s="0" t="n">
        <f aca="false">F108+K108</f>
        <v>-7.6420223</v>
      </c>
      <c r="Q108" s="0" t="n">
        <f aca="false">ABS(P108/N108)</f>
        <v>0.175228517544011</v>
      </c>
      <c r="R108" s="0" t="str">
        <f aca="false">IF(Q108&gt;0.4,"slip"," ")</f>
        <v> </v>
      </c>
      <c r="V108" s="0" t="n">
        <f aca="false">20*SIN(M108)</f>
        <v>10.6999523977419</v>
      </c>
      <c r="W108" s="0" t="n">
        <f aca="false">20*COS(M108)</f>
        <v>-16.8970713049941</v>
      </c>
      <c r="X108" s="0" t="n">
        <f aca="false">V108+0.075*ABS(N108)*SIN(M108)</f>
        <v>12.4498660814253</v>
      </c>
      <c r="Y108" s="0" t="n">
        <f aca="false">W108+0.075*ABS(N108)*COS(M108)</f>
        <v>-19.6604869905651</v>
      </c>
      <c r="Z108" s="0" t="n">
        <f aca="false">V108+0.075*ABS(P108)/0.4*SIN(M108)</f>
        <v>11.4665393492965</v>
      </c>
      <c r="AA108" s="0" t="n">
        <f aca="false">W108+0.075*ABS(P108)/0.4*COS(M108)</f>
        <v>-18.1076443898453</v>
      </c>
    </row>
    <row r="109" customFormat="false" ht="13.8" hidden="false" customHeight="false" outlineLevel="0" collapsed="false">
      <c r="A109" s="1" t="n">
        <f aca="false">1+A108</f>
        <v>106</v>
      </c>
      <c r="B109" s="14" t="n">
        <f aca="false">PI()*A109/128</f>
        <v>2.60163141625405</v>
      </c>
      <c r="C109" s="0" t="n">
        <v>29.918</v>
      </c>
      <c r="D109" s="0" t="n">
        <v>-38.325</v>
      </c>
      <c r="E109" s="0" t="n">
        <v>-427.8</v>
      </c>
      <c r="F109" s="0" t="n">
        <v>0.058611</v>
      </c>
      <c r="H109" s="0" t="n">
        <v>29.918</v>
      </c>
      <c r="I109" s="0" t="n">
        <v>-5.94109</v>
      </c>
      <c r="J109" s="0" t="n">
        <v>-75.8644</v>
      </c>
      <c r="K109" s="0" t="n">
        <v>-5.51537</v>
      </c>
      <c r="M109" s="0" t="n">
        <f aca="false">B109</f>
        <v>2.60163141625405</v>
      </c>
      <c r="N109" s="0" t="n">
        <f aca="false">D109+I109</f>
        <v>-44.26609</v>
      </c>
      <c r="O109" s="0" t="n">
        <f aca="false">E109+J109</f>
        <v>-503.6644</v>
      </c>
      <c r="P109" s="0" t="n">
        <f aca="false">F109+K109</f>
        <v>-5.456759</v>
      </c>
      <c r="Q109" s="0" t="n">
        <f aca="false">ABS(P109/N109)</f>
        <v>0.123271764007167</v>
      </c>
      <c r="R109" s="0" t="str">
        <f aca="false">IF(Q109&gt;0.4,"slip"," ")</f>
        <v> </v>
      </c>
      <c r="V109" s="0" t="n">
        <f aca="false">20*SIN(M109)</f>
        <v>10.2820548838644</v>
      </c>
      <c r="W109" s="0" t="n">
        <f aca="false">20*COS(M109)</f>
        <v>-17.1545722000054</v>
      </c>
      <c r="X109" s="0" t="n">
        <f aca="false">V109+0.075*ABS(N109)*SIN(M109)</f>
        <v>11.9888537596422</v>
      </c>
      <c r="Y109" s="0" t="n">
        <f aca="false">W109+0.075*ABS(N109)*COS(M109)</f>
        <v>-20.002194088444</v>
      </c>
      <c r="Z109" s="0" t="n">
        <f aca="false">V109+0.075*ABS(P109)/0.4*SIN(M109)</f>
        <v>10.8080551544209</v>
      </c>
      <c r="AA109" s="0" t="n">
        <f aca="false">W109+0.075*ABS(P109)/0.4*COS(M109)</f>
        <v>-18.0321506335385</v>
      </c>
    </row>
    <row r="110" customFormat="false" ht="13.8" hidden="false" customHeight="false" outlineLevel="0" collapsed="false">
      <c r="A110" s="1" t="n">
        <f aca="false">1+A109</f>
        <v>107</v>
      </c>
      <c r="B110" s="14" t="n">
        <f aca="false">PI()*A110/128</f>
        <v>2.62617510886022</v>
      </c>
      <c r="C110" s="0" t="n">
        <v>30.2003</v>
      </c>
      <c r="D110" s="0" t="n">
        <v>-38.259</v>
      </c>
      <c r="E110" s="0" t="n">
        <v>-427.722</v>
      </c>
      <c r="F110" s="0" t="n">
        <v>0.021344</v>
      </c>
      <c r="H110" s="0" t="n">
        <v>30.2003</v>
      </c>
      <c r="I110" s="0" t="n">
        <v>-6.64327</v>
      </c>
      <c r="J110" s="0" t="n">
        <v>-77.9543</v>
      </c>
      <c r="K110" s="0" t="n">
        <v>-3.94327</v>
      </c>
      <c r="M110" s="0" t="n">
        <f aca="false">B110</f>
        <v>2.62617510886022</v>
      </c>
      <c r="N110" s="0" t="n">
        <f aca="false">D110+I110</f>
        <v>-44.90227</v>
      </c>
      <c r="O110" s="0" t="n">
        <f aca="false">E110+J110</f>
        <v>-505.6763</v>
      </c>
      <c r="P110" s="0" t="n">
        <f aca="false">F110+K110</f>
        <v>-3.921926</v>
      </c>
      <c r="Q110" s="0" t="n">
        <f aca="false">ABS(P110/N110)</f>
        <v>0.0873436020049766</v>
      </c>
      <c r="R110" s="0" t="str">
        <f aca="false">IF(Q110&gt;0.4,"slip"," ")</f>
        <v> </v>
      </c>
      <c r="V110" s="0" t="n">
        <f aca="false">20*SIN(M110)</f>
        <v>9.85796384459568</v>
      </c>
      <c r="W110" s="0" t="n">
        <f aca="false">20*COS(M110)</f>
        <v>-17.4017398221742</v>
      </c>
      <c r="X110" s="0" t="n">
        <f aca="false">V110+0.075*ABS(N110)*SIN(M110)</f>
        <v>11.5178824228467</v>
      </c>
      <c r="Y110" s="0" t="n">
        <f aca="false">W110+0.075*ABS(N110)*COS(M110)</f>
        <v>-20.3319058970431</v>
      </c>
      <c r="Z110" s="0" t="n">
        <f aca="false">V110+0.075*ABS(P110)/0.4*SIN(M110)</f>
        <v>10.2204220137442</v>
      </c>
      <c r="AA110" s="0" t="n">
        <f aca="false">W110+0.075*ABS(P110)/0.4*COS(M110)</f>
        <v>-18.0415679708038</v>
      </c>
    </row>
    <row r="111" customFormat="false" ht="13.8" hidden="false" customHeight="false" outlineLevel="0" collapsed="false">
      <c r="A111" s="1" t="n">
        <f aca="false">1+A110</f>
        <v>108</v>
      </c>
      <c r="B111" s="14" t="n">
        <f aca="false">PI()*A111/128</f>
        <v>2.65071880146639</v>
      </c>
      <c r="C111" s="0" t="n">
        <v>30.4825</v>
      </c>
      <c r="D111" s="0" t="n">
        <v>-38.2309</v>
      </c>
      <c r="E111" s="0" t="n">
        <v>-428.005</v>
      </c>
      <c r="F111" s="0" t="n">
        <v>0.0107786</v>
      </c>
      <c r="H111" s="0" t="n">
        <v>30.4825</v>
      </c>
      <c r="I111" s="0" t="n">
        <v>-7.23755</v>
      </c>
      <c r="J111" s="0" t="n">
        <v>-79.367</v>
      </c>
      <c r="K111" s="0" t="n">
        <v>-2.29766</v>
      </c>
      <c r="M111" s="0" t="n">
        <f aca="false">B111</f>
        <v>2.65071880146639</v>
      </c>
      <c r="N111" s="0" t="n">
        <f aca="false">D111+I111</f>
        <v>-45.46845</v>
      </c>
      <c r="O111" s="0" t="n">
        <f aca="false">E111+J111</f>
        <v>-507.372</v>
      </c>
      <c r="P111" s="0" t="n">
        <f aca="false">F111+K111</f>
        <v>-2.2868814</v>
      </c>
      <c r="Q111" s="0" t="n">
        <f aca="false">ABS(P111/N111)</f>
        <v>0.0502960052519934</v>
      </c>
      <c r="R111" s="0" t="str">
        <f aca="false">IF(Q111&gt;0.4,"slip"," ")</f>
        <v> </v>
      </c>
      <c r="V111" s="0" t="n">
        <f aca="false">20*SIN(M111)</f>
        <v>9.42793473651996</v>
      </c>
      <c r="W111" s="0" t="n">
        <f aca="false">20*COS(M111)</f>
        <v>-17.6384252869671</v>
      </c>
      <c r="X111" s="0" t="n">
        <f aca="false">V111+0.075*ABS(N111)*SIN(M111)</f>
        <v>11.0354606584102</v>
      </c>
      <c r="Y111" s="0" t="n">
        <f aca="false">W111+0.075*ABS(N111)*COS(M111)</f>
        <v>-20.6458947553641</v>
      </c>
      <c r="Z111" s="0" t="n">
        <f aca="false">V111+0.075*ABS(P111)/0.4*SIN(M111)</f>
        <v>9.63006506704522</v>
      </c>
      <c r="AA111" s="0" t="n">
        <f aca="false">W111+0.075*ABS(P111)/0.4*COS(M111)</f>
        <v>-18.0165845374114</v>
      </c>
    </row>
    <row r="112" customFormat="false" ht="13.8" hidden="false" customHeight="false" outlineLevel="0" collapsed="false">
      <c r="A112" s="1" t="n">
        <f aca="false">1+A111</f>
        <v>109</v>
      </c>
      <c r="B112" s="14" t="n">
        <f aca="false">PI()*A112/128</f>
        <v>2.67526249407256</v>
      </c>
      <c r="C112" s="0" t="n">
        <v>30.7647</v>
      </c>
      <c r="D112" s="0" t="n">
        <v>-38.179</v>
      </c>
      <c r="E112" s="0" t="n">
        <v>-427.704</v>
      </c>
      <c r="F112" s="0" t="n">
        <v>0.000145015</v>
      </c>
      <c r="H112" s="0" t="n">
        <v>30.7647</v>
      </c>
      <c r="I112" s="0" t="n">
        <v>-7.8709</v>
      </c>
      <c r="J112" s="0" t="n">
        <v>-80.7594</v>
      </c>
      <c r="K112" s="0" t="n">
        <v>-1.27372</v>
      </c>
      <c r="M112" s="0" t="n">
        <f aca="false">B112</f>
        <v>2.67526249407256</v>
      </c>
      <c r="N112" s="0" t="n">
        <f aca="false">D112+I112</f>
        <v>-46.0499</v>
      </c>
      <c r="O112" s="0" t="n">
        <f aca="false">E112+J112</f>
        <v>-508.4634</v>
      </c>
      <c r="P112" s="0" t="n">
        <f aca="false">F112+K112</f>
        <v>-1.273574985</v>
      </c>
      <c r="Q112" s="0" t="n">
        <f aca="false">ABS(P112/N112)</f>
        <v>0.0276564115231521</v>
      </c>
      <c r="R112" s="0" t="str">
        <f aca="false">IF(Q112&gt;0.4,"slip"," ")</f>
        <v> </v>
      </c>
      <c r="V112" s="0" t="n">
        <f aca="false">20*SIN(M112)</f>
        <v>8.99222659309214</v>
      </c>
      <c r="W112" s="0" t="n">
        <f aca="false">20*COS(M112)</f>
        <v>-17.8644860239103</v>
      </c>
      <c r="X112" s="0" t="n">
        <f aca="false">V112+0.075*ABS(N112)*SIN(M112)</f>
        <v>10.5450683508018</v>
      </c>
      <c r="Y112" s="0" t="n">
        <f aca="false">W112+0.075*ABS(N112)*COS(M112)</f>
        <v>-20.9494527549821</v>
      </c>
      <c r="Z112" s="0" t="n">
        <f aca="false">V112+0.075*ABS(P112)/0.4*SIN(M112)</f>
        <v>9.09959166979602</v>
      </c>
      <c r="AA112" s="0" t="n">
        <f aca="false">W112+0.075*ABS(P112)/0.4*COS(M112)</f>
        <v>-18.0777837975347</v>
      </c>
    </row>
    <row r="113" customFormat="false" ht="13.8" hidden="false" customHeight="false" outlineLevel="0" collapsed="false">
      <c r="A113" s="1" t="n">
        <f aca="false">1+A112</f>
        <v>110</v>
      </c>
      <c r="B113" s="14" t="n">
        <f aca="false">PI()*A113/128</f>
        <v>2.69980618667873</v>
      </c>
      <c r="C113" s="0" t="n">
        <v>31.047</v>
      </c>
      <c r="D113" s="0" t="n">
        <v>-38.1557</v>
      </c>
      <c r="E113" s="0" t="n">
        <v>-427.772</v>
      </c>
      <c r="F113" s="0" t="n">
        <v>-0.024244</v>
      </c>
      <c r="H113" s="0" t="n">
        <v>31.047</v>
      </c>
      <c r="I113" s="0" t="n">
        <v>-8.3636</v>
      </c>
      <c r="J113" s="0" t="n">
        <v>-81.5343</v>
      </c>
      <c r="K113" s="0" t="n">
        <v>-0.176263</v>
      </c>
      <c r="M113" s="0" t="n">
        <f aca="false">B113</f>
        <v>2.69980618667873</v>
      </c>
      <c r="N113" s="0" t="n">
        <f aca="false">D113+I113</f>
        <v>-46.5193</v>
      </c>
      <c r="O113" s="0" t="n">
        <f aca="false">E113+J113</f>
        <v>-509.3063</v>
      </c>
      <c r="P113" s="0" t="n">
        <f aca="false">F113+K113</f>
        <v>-0.200507</v>
      </c>
      <c r="Q113" s="0" t="n">
        <f aca="false">ABS(P113/N113)</f>
        <v>0.00431018953423633</v>
      </c>
      <c r="R113" s="0" t="str">
        <f aca="false">IF(Q113&gt;0.4,"slip"," ")</f>
        <v> </v>
      </c>
      <c r="V113" s="0" t="n">
        <f aca="false">20*SIN(M113)</f>
        <v>8.55110186860564</v>
      </c>
      <c r="W113" s="0" t="n">
        <f aca="false">20*COS(M113)</f>
        <v>-18.0797858624689</v>
      </c>
      <c r="X113" s="0" t="n">
        <f aca="false">V113+0.075*ABS(N113)*SIN(M113)</f>
        <v>10.0428191429415</v>
      </c>
      <c r="Y113" s="0" t="n">
        <f aca="false">W113+0.075*ABS(N113)*COS(M113)</f>
        <v>-21.2337570467387</v>
      </c>
      <c r="Z113" s="0" t="n">
        <f aca="false">V113+0.075*ABS(P113)/0.4*SIN(M113)</f>
        <v>8.56717582906535</v>
      </c>
      <c r="AA113" s="0" t="n">
        <f aca="false">W113+0.075*ABS(P113)/0.4*COS(M113)</f>
        <v>-18.1137713964432</v>
      </c>
    </row>
    <row r="114" customFormat="false" ht="13.8" hidden="false" customHeight="false" outlineLevel="0" collapsed="false">
      <c r="A114" s="1" t="n">
        <f aca="false">1+A113</f>
        <v>111</v>
      </c>
      <c r="B114" s="14" t="n">
        <f aca="false">PI()*A114/128</f>
        <v>2.7243498792849</v>
      </c>
      <c r="C114" s="0" t="n">
        <v>31.3292</v>
      </c>
      <c r="D114" s="0" t="n">
        <v>-38.126</v>
      </c>
      <c r="E114" s="0" t="n">
        <v>-427.313</v>
      </c>
      <c r="F114" s="0" t="n">
        <v>-0.015453</v>
      </c>
      <c r="H114" s="0" t="n">
        <v>31.3292</v>
      </c>
      <c r="I114" s="0" t="n">
        <v>-8.90896</v>
      </c>
      <c r="J114" s="0" t="n">
        <v>-82.435</v>
      </c>
      <c r="K114" s="0" t="n">
        <v>0.335137</v>
      </c>
      <c r="M114" s="0" t="n">
        <f aca="false">B114</f>
        <v>2.7243498792849</v>
      </c>
      <c r="N114" s="0" t="n">
        <f aca="false">D114+I114</f>
        <v>-47.03496</v>
      </c>
      <c r="O114" s="0" t="n">
        <f aca="false">E114+J114</f>
        <v>-509.748</v>
      </c>
      <c r="P114" s="0" t="n">
        <f aca="false">F114+K114</f>
        <v>0.319684</v>
      </c>
      <c r="Q114" s="0" t="n">
        <f aca="false">ABS(P114/N114)</f>
        <v>0.00679673162260582</v>
      </c>
      <c r="R114" s="0" t="str">
        <f aca="false">IF(Q114&gt;0.4,"slip"," ")</f>
        <v> </v>
      </c>
      <c r="V114" s="0" t="n">
        <f aca="false">20*SIN(M114)</f>
        <v>8.1048262800998</v>
      </c>
      <c r="W114" s="0" t="n">
        <f aca="false">20*COS(M114)</f>
        <v>-18.2841951140706</v>
      </c>
      <c r="X114" s="0" t="n">
        <f aca="false">V114+0.075*ABS(N114)*SIN(M114)</f>
        <v>9.53436445469271</v>
      </c>
      <c r="Y114" s="0" t="n">
        <f aca="false">W114+0.075*ABS(N114)*COS(M114)</f>
        <v>-21.509181560905</v>
      </c>
      <c r="Z114" s="0" t="n">
        <f aca="false">V114+0.075*ABS(P114)/0.4*SIN(M114)</f>
        <v>8.12911674839224</v>
      </c>
      <c r="AA114" s="0" t="n">
        <f aca="false">W114+0.075*ABS(P114)/0.4*COS(M114)</f>
        <v>-18.3389935324848</v>
      </c>
    </row>
    <row r="115" customFormat="false" ht="13.8" hidden="false" customHeight="false" outlineLevel="0" collapsed="false">
      <c r="A115" s="1" t="n">
        <f aca="false">1+A114</f>
        <v>112</v>
      </c>
      <c r="B115" s="14" t="n">
        <f aca="false">PI()*A115/128</f>
        <v>2.74889357189107</v>
      </c>
      <c r="C115" s="0" t="n">
        <v>31.6115</v>
      </c>
      <c r="D115" s="0" t="n">
        <v>-38.1114</v>
      </c>
      <c r="E115" s="0" t="n">
        <v>-427.217</v>
      </c>
      <c r="F115" s="0" t="n">
        <v>-0.0506249</v>
      </c>
      <c r="H115" s="0" t="n">
        <v>31.6115</v>
      </c>
      <c r="I115" s="0" t="n">
        <v>-9.28274</v>
      </c>
      <c r="J115" s="0" t="n">
        <v>-82.7785</v>
      </c>
      <c r="K115" s="0" t="n">
        <v>0.915672</v>
      </c>
      <c r="M115" s="0" t="n">
        <f aca="false">B115</f>
        <v>2.74889357189107</v>
      </c>
      <c r="N115" s="0" t="n">
        <f aca="false">D115+I115</f>
        <v>-47.39414</v>
      </c>
      <c r="O115" s="0" t="n">
        <f aca="false">E115+J115</f>
        <v>-509.9955</v>
      </c>
      <c r="P115" s="0" t="n">
        <f aca="false">F115+K115</f>
        <v>0.8650471</v>
      </c>
      <c r="Q115" s="0" t="n">
        <f aca="false">ABS(P115/N115)</f>
        <v>0.0182521953135978</v>
      </c>
      <c r="R115" s="0" t="str">
        <f aca="false">IF(Q115&gt;0.4,"slip"," ")</f>
        <v> </v>
      </c>
      <c r="V115" s="0" t="n">
        <f aca="false">20*SIN(M115)</f>
        <v>7.6536686473018</v>
      </c>
      <c r="W115" s="0" t="n">
        <f aca="false">20*COS(M115)</f>
        <v>-18.4775906502257</v>
      </c>
      <c r="X115" s="0" t="n">
        <f aca="false">V115+0.075*ABS(N115)*SIN(M115)</f>
        <v>9.01394005999117</v>
      </c>
      <c r="Y115" s="0" t="n">
        <f aca="false">W115+0.075*ABS(N115)*COS(M115)</f>
        <v>-21.7615763432488</v>
      </c>
      <c r="Z115" s="0" t="n">
        <f aca="false">V115+0.075*ABS(P115)/0.4*SIN(M115)</f>
        <v>7.71573849606157</v>
      </c>
      <c r="AA115" s="0" t="n">
        <f aca="false">W115+0.075*ABS(P115)/0.4*COS(M115)</f>
        <v>-18.627440520916</v>
      </c>
    </row>
    <row r="116" customFormat="false" ht="13.8" hidden="false" customHeight="false" outlineLevel="0" collapsed="false">
      <c r="A116" s="1" t="n">
        <f aca="false">1+A115</f>
        <v>113</v>
      </c>
      <c r="B116" s="14" t="n">
        <f aca="false">PI()*A116/128</f>
        <v>2.77343726449724</v>
      </c>
      <c r="C116" s="0" t="n">
        <v>31.8937</v>
      </c>
      <c r="D116" s="0" t="n">
        <v>-38.1041</v>
      </c>
      <c r="E116" s="0" t="n">
        <v>-426.64</v>
      </c>
      <c r="F116" s="0" t="n">
        <v>-0.0279756</v>
      </c>
      <c r="H116" s="0" t="n">
        <v>31.8937</v>
      </c>
      <c r="I116" s="0" t="n">
        <v>-9.71925</v>
      </c>
      <c r="J116" s="0" t="n">
        <v>-83.3861</v>
      </c>
      <c r="K116" s="0" t="n">
        <v>0.995179</v>
      </c>
      <c r="M116" s="0" t="n">
        <f aca="false">B116</f>
        <v>2.77343726449724</v>
      </c>
      <c r="N116" s="0" t="n">
        <f aca="false">D116+I116</f>
        <v>-47.82335</v>
      </c>
      <c r="O116" s="0" t="n">
        <f aca="false">E116+J116</f>
        <v>-510.0261</v>
      </c>
      <c r="P116" s="0" t="n">
        <f aca="false">F116+K116</f>
        <v>0.9672034</v>
      </c>
      <c r="Q116" s="0" t="n">
        <f aca="false">ABS(P116/N116)</f>
        <v>0.0202245012112284</v>
      </c>
      <c r="R116" s="0" t="str">
        <f aca="false">IF(Q116&gt;0.4,"slip"," ")</f>
        <v> </v>
      </c>
      <c r="V116" s="0" t="n">
        <f aca="false">20*SIN(M116)</f>
        <v>7.19790073069977</v>
      </c>
      <c r="W116" s="0" t="n">
        <f aca="false">20*COS(M116)</f>
        <v>-18.6598559766948</v>
      </c>
      <c r="X116" s="0" t="n">
        <f aca="false">V116+0.075*ABS(N116)*SIN(M116)</f>
        <v>8.48875470286043</v>
      </c>
      <c r="Y116" s="0" t="n">
        <f aca="false">W116+0.075*ABS(N116)*COS(M116)</f>
        <v>-22.0062690641563</v>
      </c>
      <c r="Z116" s="0" t="n">
        <f aca="false">V116+0.075*ABS(P116)/0.4*SIN(M116)</f>
        <v>7.26316792500847</v>
      </c>
      <c r="AA116" s="0" t="n">
        <f aca="false">W116+0.075*ABS(P116)/0.4*COS(M116)</f>
        <v>-18.8290548155464</v>
      </c>
    </row>
    <row r="117" customFormat="false" ht="13.8" hidden="false" customHeight="false" outlineLevel="0" collapsed="false">
      <c r="A117" s="1" t="n">
        <f aca="false">1+A116</f>
        <v>114</v>
      </c>
      <c r="B117" s="14" t="n">
        <f aca="false">PI()*A117/128</f>
        <v>2.79798095710341</v>
      </c>
      <c r="C117" s="0" t="n">
        <v>32.176</v>
      </c>
      <c r="D117" s="0" t="n">
        <v>-38.0946</v>
      </c>
      <c r="E117" s="0" t="n">
        <v>-426.408</v>
      </c>
      <c r="F117" s="0" t="n">
        <v>-0.0732839</v>
      </c>
      <c r="H117" s="0" t="n">
        <v>32.176</v>
      </c>
      <c r="I117" s="0" t="n">
        <v>-9.95727</v>
      </c>
      <c r="J117" s="0" t="n">
        <v>-83.4914</v>
      </c>
      <c r="K117" s="0" t="n">
        <v>1.13804</v>
      </c>
      <c r="M117" s="0" t="n">
        <f aca="false">B117</f>
        <v>2.79798095710341</v>
      </c>
      <c r="N117" s="0" t="n">
        <f aca="false">D117+I117</f>
        <v>-48.05187</v>
      </c>
      <c r="O117" s="0" t="n">
        <f aca="false">E117+J117</f>
        <v>-509.8994</v>
      </c>
      <c r="P117" s="0" t="n">
        <f aca="false">F117+K117</f>
        <v>1.0647561</v>
      </c>
      <c r="Q117" s="0" t="n">
        <f aca="false">ABS(P117/N117)</f>
        <v>0.0221584737493047</v>
      </c>
      <c r="R117" s="0" t="str">
        <f aca="false">IF(Q117&gt;0.4,"slip"," ")</f>
        <v> </v>
      </c>
      <c r="V117" s="0" t="n">
        <f aca="false">20*SIN(M117)</f>
        <v>6.73779706784441</v>
      </c>
      <c r="W117" s="0" t="n">
        <f aca="false">20*COS(M117)</f>
        <v>-18.8308813036604</v>
      </c>
      <c r="X117" s="0" t="n">
        <f aca="false">V117+0.075*ABS(N117)*SIN(M117)</f>
        <v>7.95191112580856</v>
      </c>
      <c r="Y117" s="0" t="n">
        <f aca="false">W117+0.075*ABS(N117)*COS(M117)</f>
        <v>-22.2241027801189</v>
      </c>
      <c r="Z117" s="0" t="n">
        <f aca="false">V117+0.075*ABS(P117)/0.4*SIN(M117)</f>
        <v>6.80505435404956</v>
      </c>
      <c r="AA117" s="0" t="n">
        <f aca="false">W117+0.075*ABS(P117)/0.4*COS(M117)</f>
        <v>-19.0188528261896</v>
      </c>
    </row>
    <row r="118" customFormat="false" ht="13.8" hidden="false" customHeight="false" outlineLevel="0" collapsed="false">
      <c r="A118" s="1" t="n">
        <f aca="false">1+A117</f>
        <v>115</v>
      </c>
      <c r="B118" s="14" t="n">
        <f aca="false">PI()*A118/128</f>
        <v>2.82252464970958</v>
      </c>
      <c r="C118" s="0" t="n">
        <v>32.4582</v>
      </c>
      <c r="D118" s="0" t="n">
        <v>-38.1021</v>
      </c>
      <c r="E118" s="0" t="n">
        <v>-425.732</v>
      </c>
      <c r="F118" s="0" t="n">
        <v>-0.0396106</v>
      </c>
      <c r="H118" s="0" t="n">
        <v>32.4582</v>
      </c>
      <c r="I118" s="0" t="n">
        <v>-10.2643</v>
      </c>
      <c r="J118" s="0" t="n">
        <v>-83.9765</v>
      </c>
      <c r="K118" s="0" t="n">
        <v>0.907322</v>
      </c>
      <c r="M118" s="0" t="n">
        <f aca="false">B118</f>
        <v>2.82252464970958</v>
      </c>
      <c r="N118" s="0" t="n">
        <f aca="false">D118+I118</f>
        <v>-48.3664</v>
      </c>
      <c r="O118" s="0" t="n">
        <f aca="false">E118+J118</f>
        <v>-509.7085</v>
      </c>
      <c r="P118" s="0" t="n">
        <f aca="false">F118+K118</f>
        <v>0.8677114</v>
      </c>
      <c r="Q118" s="0" t="n">
        <f aca="false">ABS(P118/N118)</f>
        <v>0.0179403759634788</v>
      </c>
      <c r="R118" s="0" t="str">
        <f aca="false">IF(Q118&gt;0.4,"slip"," ")</f>
        <v> </v>
      </c>
      <c r="V118" s="0" t="n">
        <f aca="false">20*SIN(M118)</f>
        <v>6.27363480797783</v>
      </c>
      <c r="W118" s="0" t="n">
        <f aca="false">20*COS(M118)</f>
        <v>-18.9905636118607</v>
      </c>
      <c r="X118" s="0" t="n">
        <f aca="false">V118+0.075*ABS(N118)*SIN(M118)</f>
        <v>7.41150904764</v>
      </c>
      <c r="Y118" s="0" t="n">
        <f aca="false">W118+0.075*ABS(N118)*COS(M118)</f>
        <v>-22.4349580963984</v>
      </c>
      <c r="Z118" s="0" t="n">
        <f aca="false">V118+0.075*ABS(P118)/0.4*SIN(M118)</f>
        <v>6.32466953712457</v>
      </c>
      <c r="AA118" s="0" t="n">
        <f aca="false">W118+0.075*ABS(P118)/0.4*COS(M118)</f>
        <v>-19.1450479419086</v>
      </c>
    </row>
    <row r="119" customFormat="false" ht="13.8" hidden="false" customHeight="false" outlineLevel="0" collapsed="false">
      <c r="A119" s="1" t="n">
        <f aca="false">1+A118</f>
        <v>116</v>
      </c>
      <c r="B119" s="14" t="n">
        <f aca="false">PI()*A119/128</f>
        <v>2.84706834231575</v>
      </c>
      <c r="C119" s="0" t="n">
        <v>32.7405</v>
      </c>
      <c r="D119" s="0" t="n">
        <v>-38.0876</v>
      </c>
      <c r="E119" s="0" t="n">
        <v>-425.372</v>
      </c>
      <c r="F119" s="0" t="n">
        <v>-0.0955964</v>
      </c>
      <c r="H119" s="0" t="n">
        <v>32.7405</v>
      </c>
      <c r="I119" s="0" t="n">
        <v>-10.3539</v>
      </c>
      <c r="J119" s="0" t="n">
        <v>-84.0035</v>
      </c>
      <c r="K119" s="0" t="n">
        <v>0.735548</v>
      </c>
      <c r="M119" s="0" t="n">
        <f aca="false">B119</f>
        <v>2.84706834231575</v>
      </c>
      <c r="N119" s="0" t="n">
        <f aca="false">D119+I119</f>
        <v>-48.4415</v>
      </c>
      <c r="O119" s="0" t="n">
        <f aca="false">E119+J119</f>
        <v>-509.3755</v>
      </c>
      <c r="P119" s="0" t="n">
        <f aca="false">F119+K119</f>
        <v>0.6399516</v>
      </c>
      <c r="Q119" s="0" t="n">
        <f aca="false">ABS(P119/N119)</f>
        <v>0.0132108130425358</v>
      </c>
      <c r="R119" s="0" t="str">
        <f aca="false">IF(Q119&gt;0.4,"slip"," ")</f>
        <v> </v>
      </c>
      <c r="V119" s="0" t="n">
        <f aca="false">20*SIN(M119)</f>
        <v>5.80569354508925</v>
      </c>
      <c r="W119" s="0" t="n">
        <f aca="false">20*COS(M119)</f>
        <v>-19.1388067146442</v>
      </c>
      <c r="X119" s="0" t="n">
        <f aca="false">V119+0.075*ABS(N119)*SIN(M119)</f>
        <v>6.8603304345809</v>
      </c>
      <c r="Y119" s="0" t="n">
        <f aca="false">W119+0.075*ABS(N119)*COS(M119)</f>
        <v>-22.6154786101471</v>
      </c>
      <c r="Z119" s="0" t="n">
        <f aca="false">V119+0.075*ABS(P119)/0.4*SIN(M119)</f>
        <v>5.84052507202634</v>
      </c>
      <c r="AA119" s="0" t="n">
        <f aca="false">W119+0.075*ABS(P119)/0.4*COS(M119)</f>
        <v>-19.2536308706985</v>
      </c>
    </row>
    <row r="120" customFormat="false" ht="13.8" hidden="false" customHeight="false" outlineLevel="0" collapsed="false">
      <c r="A120" s="1" t="n">
        <f aca="false">1+A119</f>
        <v>117</v>
      </c>
      <c r="B120" s="14" t="n">
        <f aca="false">PI()*A120/128</f>
        <v>2.87161203492192</v>
      </c>
      <c r="C120" s="0" t="n">
        <v>33.0227</v>
      </c>
      <c r="D120" s="0" t="n">
        <v>-38.0968</v>
      </c>
      <c r="E120" s="0" t="n">
        <v>-424.604</v>
      </c>
      <c r="F120" s="0" t="n">
        <v>-0.0512751</v>
      </c>
      <c r="H120" s="0" t="n">
        <v>33.0227</v>
      </c>
      <c r="I120" s="0" t="n">
        <v>-10.5183</v>
      </c>
      <c r="J120" s="0" t="n">
        <v>-84.4887</v>
      </c>
      <c r="K120" s="0" t="n">
        <v>0.346262</v>
      </c>
      <c r="M120" s="0" t="n">
        <f aca="false">B120</f>
        <v>2.87161203492192</v>
      </c>
      <c r="N120" s="0" t="n">
        <f aca="false">D120+I120</f>
        <v>-48.6151</v>
      </c>
      <c r="O120" s="0" t="n">
        <f aca="false">E120+J120</f>
        <v>-509.0927</v>
      </c>
      <c r="P120" s="0" t="n">
        <f aca="false">F120+K120</f>
        <v>0.2949869</v>
      </c>
      <c r="Q120" s="0" t="n">
        <f aca="false">ABS(P120/N120)</f>
        <v>0.00606780403619452</v>
      </c>
      <c r="R120" s="0" t="str">
        <f aca="false">IF(Q120&gt;0.4,"slip"," ")</f>
        <v> </v>
      </c>
      <c r="V120" s="0" t="n">
        <f aca="false">20*SIN(M120)</f>
        <v>5.33425514949797</v>
      </c>
      <c r="W120" s="0" t="n">
        <f aca="false">20*COS(M120)</f>
        <v>-19.2755213159088</v>
      </c>
      <c r="X120" s="0" t="n">
        <f aca="false">V120+0.075*ABS(N120)*SIN(M120)</f>
        <v>6.30672520269181</v>
      </c>
      <c r="Y120" s="0" t="n">
        <f aca="false">W120+0.075*ABS(N120)*COS(M120)</f>
        <v>-22.7895765521277</v>
      </c>
      <c r="Z120" s="0" t="n">
        <f aca="false">V120+0.075*ABS(P120)/0.4*SIN(M120)</f>
        <v>5.34900704378259</v>
      </c>
      <c r="AA120" s="0" t="n">
        <f aca="false">W120+0.075*ABS(P120)/0.4*COS(M120)</f>
        <v>-19.3288278122731</v>
      </c>
    </row>
    <row r="121" customFormat="false" ht="13.8" hidden="false" customHeight="false" outlineLevel="0" collapsed="false">
      <c r="A121" s="1" t="n">
        <f aca="false">1+A120</f>
        <v>118</v>
      </c>
      <c r="B121" s="14" t="n">
        <f aca="false">PI()*A121/128</f>
        <v>2.89615572752809</v>
      </c>
      <c r="C121" s="0" t="n">
        <v>33.305</v>
      </c>
      <c r="D121" s="0" t="n">
        <v>-38.0627</v>
      </c>
      <c r="E121" s="0" t="n">
        <v>-424.12</v>
      </c>
      <c r="F121" s="0" t="n">
        <v>-0.117209</v>
      </c>
      <c r="H121" s="0" t="n">
        <v>33.305</v>
      </c>
      <c r="I121" s="0" t="n">
        <v>-10.4589</v>
      </c>
      <c r="J121" s="0" t="n">
        <v>-84.5463</v>
      </c>
      <c r="K121" s="0" t="n">
        <v>0.0143535</v>
      </c>
      <c r="M121" s="0" t="n">
        <f aca="false">B121</f>
        <v>2.89615572752809</v>
      </c>
      <c r="N121" s="0" t="n">
        <f aca="false">D121+I121</f>
        <v>-48.5216</v>
      </c>
      <c r="O121" s="0" t="n">
        <f aca="false">E121+J121</f>
        <v>-508.6663</v>
      </c>
      <c r="P121" s="0" t="n">
        <f aca="false">F121+K121</f>
        <v>-0.1028555</v>
      </c>
      <c r="Q121" s="0" t="n">
        <f aca="false">ABS(P121/N121)</f>
        <v>0.00211978788828068</v>
      </c>
      <c r="R121" s="0" t="str">
        <f aca="false">IF(Q121&gt;0.4,"slip"," ")</f>
        <v> </v>
      </c>
      <c r="V121" s="0" t="n">
        <f aca="false">20*SIN(M121)</f>
        <v>4.85960359806528</v>
      </c>
      <c r="W121" s="0" t="n">
        <f aca="false">20*COS(M121)</f>
        <v>-19.4006250638909</v>
      </c>
      <c r="X121" s="0" t="n">
        <f aca="false">V121+0.075*ABS(N121)*SIN(M121)</f>
        <v>5.74383763035485</v>
      </c>
      <c r="Y121" s="0" t="n">
        <f aca="false">W121+0.075*ABS(N121)*COS(M121)</f>
        <v>-22.9306851980162</v>
      </c>
      <c r="Z121" s="0" t="n">
        <f aca="false">V121+0.075*ABS(P121)/0.4*SIN(M121)</f>
        <v>4.86428956954541</v>
      </c>
      <c r="AA121" s="0" t="n">
        <f aca="false">W121+0.075*ABS(P121)/0.4*COS(M121)</f>
        <v>-19.4193325106839</v>
      </c>
    </row>
    <row r="122" customFormat="false" ht="13.8" hidden="false" customHeight="false" outlineLevel="0" collapsed="false">
      <c r="A122" s="1" t="n">
        <f aca="false">1+A121</f>
        <v>119</v>
      </c>
      <c r="B122" s="14" t="n">
        <f aca="false">PI()*A122/128</f>
        <v>2.92069942013426</v>
      </c>
      <c r="C122" s="0" t="n">
        <v>33.5872</v>
      </c>
      <c r="D122" s="0" t="n">
        <v>-38.0601</v>
      </c>
      <c r="E122" s="0" t="n">
        <v>-423.281</v>
      </c>
      <c r="F122" s="0" t="n">
        <v>-0.0616298</v>
      </c>
      <c r="H122" s="0" t="n">
        <v>33.5872</v>
      </c>
      <c r="I122" s="0" t="n">
        <v>-10.4849</v>
      </c>
      <c r="J122" s="0" t="n">
        <v>-85.0916</v>
      </c>
      <c r="K122" s="0" t="n">
        <v>-0.373052</v>
      </c>
      <c r="M122" s="0" t="n">
        <f aca="false">B122</f>
        <v>2.92069942013426</v>
      </c>
      <c r="N122" s="0" t="n">
        <f aca="false">D122+I122</f>
        <v>-48.545</v>
      </c>
      <c r="O122" s="0" t="n">
        <f aca="false">E122+J122</f>
        <v>-508.3726</v>
      </c>
      <c r="P122" s="0" t="n">
        <f aca="false">F122+K122</f>
        <v>-0.4346818</v>
      </c>
      <c r="Q122" s="0" t="n">
        <f aca="false">ABS(P122/N122)</f>
        <v>0.00895420331651045</v>
      </c>
      <c r="R122" s="0" t="str">
        <f aca="false">IF(Q122&gt;0.4,"slip"," ")</f>
        <v> </v>
      </c>
      <c r="V122" s="0" t="n">
        <f aca="false">20*SIN(M122)</f>
        <v>4.3820248031374</v>
      </c>
      <c r="W122" s="0" t="n">
        <f aca="false">20*COS(M122)</f>
        <v>-19.5140426007706</v>
      </c>
      <c r="X122" s="0" t="n">
        <f aca="false">V122+0.075*ABS(N122)*SIN(M122)</f>
        <v>5.17974503089355</v>
      </c>
      <c r="Y122" s="0" t="n">
        <f aca="false">W122+0.075*ABS(N122)*COS(M122)</f>
        <v>-23.0664520934746</v>
      </c>
      <c r="Z122" s="0" t="n">
        <f aca="false">V122+0.075*ABS(P122)/0.4*SIN(M122)</f>
        <v>4.39988217590996</v>
      </c>
      <c r="AA122" s="0" t="n">
        <f aca="false">W122+0.075*ABS(P122)/0.4*COS(M122)</f>
        <v>-19.5935650929235</v>
      </c>
    </row>
    <row r="123" customFormat="false" ht="13.8" hidden="false" customHeight="false" outlineLevel="0" collapsed="false">
      <c r="A123" s="1" t="n">
        <f aca="false">1+A122</f>
        <v>120</v>
      </c>
      <c r="B123" s="14" t="n">
        <f aca="false">PI()*A123/128</f>
        <v>2.94524311274043</v>
      </c>
      <c r="C123" s="0" t="n">
        <v>33.8694</v>
      </c>
      <c r="D123" s="0" t="n">
        <v>-37.9945</v>
      </c>
      <c r="E123" s="0" t="n">
        <v>-422.694</v>
      </c>
      <c r="F123" s="0" t="n">
        <v>-0.132858</v>
      </c>
      <c r="H123" s="0" t="n">
        <v>33.8694</v>
      </c>
      <c r="I123" s="0" t="n">
        <v>-10.2973</v>
      </c>
      <c r="J123" s="0" t="n">
        <v>-85.2249</v>
      </c>
      <c r="K123" s="0" t="n">
        <v>-0.702691</v>
      </c>
      <c r="M123" s="0" t="n">
        <f aca="false">B123</f>
        <v>2.94524311274043</v>
      </c>
      <c r="N123" s="0" t="n">
        <f aca="false">D123+I123</f>
        <v>-48.2918</v>
      </c>
      <c r="O123" s="0" t="n">
        <f aca="false">E123+J123</f>
        <v>-507.9189</v>
      </c>
      <c r="P123" s="0" t="n">
        <f aca="false">F123+K123</f>
        <v>-0.835549</v>
      </c>
      <c r="Q123" s="0" t="n">
        <f aca="false">ABS(P123/N123)</f>
        <v>0.0173020885533362</v>
      </c>
      <c r="R123" s="0" t="str">
        <f aca="false">IF(Q123&gt;0.4,"slip"," ")</f>
        <v> </v>
      </c>
      <c r="V123" s="0" t="n">
        <f aca="false">20*SIN(M123)</f>
        <v>3.90180644032257</v>
      </c>
      <c r="W123" s="0" t="n">
        <f aca="false">20*COS(M123)</f>
        <v>-19.6157056080646</v>
      </c>
      <c r="X123" s="0" t="n">
        <f aca="false">V123+0.075*ABS(N123)*SIN(M123)</f>
        <v>4.60840115127796</v>
      </c>
      <c r="Y123" s="0" t="n">
        <f aca="false">W123+0.075*ABS(N123)*COS(M123)</f>
        <v>-23.1679971033779</v>
      </c>
      <c r="Z123" s="0" t="n">
        <f aca="false">V123+0.075*ABS(P123)/0.4*SIN(M123)</f>
        <v>3.93237035097324</v>
      </c>
      <c r="AA123" s="0" t="n">
        <f aca="false">W123+0.075*ABS(P123)/0.4*COS(M123)</f>
        <v>-19.7693607631125</v>
      </c>
    </row>
    <row r="124" customFormat="false" ht="13.8" hidden="false" customHeight="false" outlineLevel="0" collapsed="false">
      <c r="A124" s="1" t="n">
        <f aca="false">1+A123</f>
        <v>121</v>
      </c>
      <c r="B124" s="14" t="n">
        <f aca="false">PI()*A124/128</f>
        <v>2.9697868053466</v>
      </c>
      <c r="C124" s="0" t="n">
        <v>34.1517</v>
      </c>
      <c r="D124" s="0" t="n">
        <v>-37.9734</v>
      </c>
      <c r="E124" s="0" t="n">
        <v>-421.838</v>
      </c>
      <c r="F124" s="0" t="n">
        <v>-0.0669261</v>
      </c>
      <c r="H124" s="0" t="n">
        <v>34.1517</v>
      </c>
      <c r="I124" s="0" t="n">
        <v>-10.2158</v>
      </c>
      <c r="J124" s="0" t="n">
        <v>-85.8235</v>
      </c>
      <c r="K124" s="0" t="n">
        <v>-0.949814</v>
      </c>
      <c r="M124" s="0" t="n">
        <f aca="false">B124</f>
        <v>2.9697868053466</v>
      </c>
      <c r="N124" s="0" t="n">
        <f aca="false">D124+I124</f>
        <v>-48.1892</v>
      </c>
      <c r="O124" s="0" t="n">
        <f aca="false">E124+J124</f>
        <v>-507.6615</v>
      </c>
      <c r="P124" s="0" t="n">
        <f aca="false">F124+K124</f>
        <v>-1.0167401</v>
      </c>
      <c r="Q124" s="0" t="n">
        <f aca="false">ABS(P124/N124)</f>
        <v>0.0210989205050094</v>
      </c>
      <c r="R124" s="0" t="str">
        <f aca="false">IF(Q124&gt;0.4,"slip"," ")</f>
        <v> </v>
      </c>
      <c r="V124" s="0" t="n">
        <f aca="false">20*SIN(M124)</f>
        <v>3.41923777520602</v>
      </c>
      <c r="W124" s="0" t="n">
        <f aca="false">20*COS(M124)</f>
        <v>-19.7055528477788</v>
      </c>
      <c r="X124" s="0" t="n">
        <f aca="false">V124+0.075*ABS(N124)*SIN(M124)</f>
        <v>4.03712652394462</v>
      </c>
      <c r="Y124" s="0" t="n">
        <f aca="false">W124+0.075*ABS(N124)*COS(M124)</f>
        <v>-23.2665334501245</v>
      </c>
      <c r="Z124" s="0" t="n">
        <f aca="false">V124+0.075*ABS(P124)/0.4*SIN(M124)</f>
        <v>3.45182973918246</v>
      </c>
      <c r="AA124" s="0" t="n">
        <f aca="false">W124+0.075*ABS(P124)/0.4*COS(M124)</f>
        <v>-19.8933849644008</v>
      </c>
    </row>
    <row r="125" customFormat="false" ht="13.8" hidden="false" customHeight="false" outlineLevel="0" collapsed="false">
      <c r="A125" s="1" t="n">
        <f aca="false">1+A124</f>
        <v>122</v>
      </c>
      <c r="B125" s="14" t="n">
        <f aca="false">PI()*A125/128</f>
        <v>2.99433049795277</v>
      </c>
      <c r="C125" s="0" t="n">
        <v>34.4339</v>
      </c>
      <c r="D125" s="0" t="n">
        <v>-37.8753</v>
      </c>
      <c r="E125" s="0" t="n">
        <v>-421.208</v>
      </c>
      <c r="F125" s="0" t="n">
        <v>-0.133668</v>
      </c>
      <c r="H125" s="0" t="n">
        <v>34.4339</v>
      </c>
      <c r="I125" s="0" t="n">
        <v>-9.94687</v>
      </c>
      <c r="J125" s="0" t="n">
        <v>-86.0122</v>
      </c>
      <c r="K125" s="0" t="n">
        <v>-1.14022</v>
      </c>
      <c r="M125" s="0" t="n">
        <f aca="false">B125</f>
        <v>2.99433049795277</v>
      </c>
      <c r="N125" s="0" t="n">
        <f aca="false">D125+I125</f>
        <v>-47.82217</v>
      </c>
      <c r="O125" s="0" t="n">
        <f aca="false">E125+J125</f>
        <v>-507.2202</v>
      </c>
      <c r="P125" s="0" t="n">
        <f aca="false">F125+K125</f>
        <v>-1.273888</v>
      </c>
      <c r="Q125" s="0" t="n">
        <f aca="false">ABS(P125/N125)</f>
        <v>0.0266380216539735</v>
      </c>
      <c r="R125" s="0" t="str">
        <f aca="false">IF(Q125&gt;0.4,"slip"," ")</f>
        <v> </v>
      </c>
      <c r="V125" s="0" t="n">
        <f aca="false">20*SIN(M125)</f>
        <v>2.93460948910724</v>
      </c>
      <c r="W125" s="0" t="n">
        <f aca="false">20*COS(M125)</f>
        <v>-19.7835301992956</v>
      </c>
      <c r="X125" s="0" t="n">
        <f aca="false">V125+0.075*ABS(N125)*SIN(M125)</f>
        <v>3.46088221612611</v>
      </c>
      <c r="Y125" s="0" t="n">
        <f aca="false">W125+0.075*ABS(N125)*COS(M125)</f>
        <v>-23.3313727407613</v>
      </c>
      <c r="Z125" s="0" t="n">
        <f aca="false">V125+0.075*ABS(P125)/0.4*SIN(M125)</f>
        <v>2.9696566498528</v>
      </c>
      <c r="AA125" s="0" t="n">
        <f aca="false">W125+0.075*ABS(P125)/0.4*COS(M125)</f>
        <v>-20.0197989654067</v>
      </c>
    </row>
    <row r="126" customFormat="false" ht="13.8" hidden="false" customHeight="false" outlineLevel="0" collapsed="false">
      <c r="A126" s="1" t="n">
        <f aca="false">1+A125</f>
        <v>123</v>
      </c>
      <c r="B126" s="14" t="n">
        <f aca="false">PI()*A126/128</f>
        <v>3.01887419055894</v>
      </c>
      <c r="C126" s="0" t="n">
        <v>34.7162</v>
      </c>
      <c r="D126" s="0" t="n">
        <v>-37.8431</v>
      </c>
      <c r="E126" s="0" t="n">
        <v>-420.432</v>
      </c>
      <c r="F126" s="0" t="n">
        <v>-0.0624303</v>
      </c>
      <c r="H126" s="0" t="n">
        <v>34.7162</v>
      </c>
      <c r="I126" s="0" t="n">
        <v>-9.81599</v>
      </c>
      <c r="J126" s="0" t="n">
        <v>-86.603</v>
      </c>
      <c r="K126" s="0" t="n">
        <v>-1.16471</v>
      </c>
      <c r="M126" s="0" t="n">
        <f aca="false">B126</f>
        <v>3.01887419055894</v>
      </c>
      <c r="N126" s="0" t="n">
        <f aca="false">D126+I126</f>
        <v>-47.65909</v>
      </c>
      <c r="O126" s="0" t="n">
        <f aca="false">E126+J126</f>
        <v>-507.035</v>
      </c>
      <c r="P126" s="0" t="n">
        <f aca="false">F126+K126</f>
        <v>-1.2271403</v>
      </c>
      <c r="Q126" s="0" t="n">
        <f aca="false">ABS(P126/N126)</f>
        <v>0.0257482948163719</v>
      </c>
      <c r="R126" s="0" t="str">
        <f aca="false">IF(Q126&gt;0.4,"slip"," ")</f>
        <v> </v>
      </c>
      <c r="V126" s="0" t="n">
        <f aca="false">20*SIN(M126)</f>
        <v>2.44821350398433</v>
      </c>
      <c r="W126" s="0" t="n">
        <f aca="false">20*COS(M126)</f>
        <v>-19.8495906919742</v>
      </c>
      <c r="X126" s="0" t="n">
        <f aca="false">V126+0.075*ABS(N126)*SIN(M126)</f>
        <v>2.88576210795534</v>
      </c>
      <c r="Y126" s="0" t="n">
        <f aca="false">W126+0.075*ABS(N126)*COS(M126)</f>
        <v>-23.3971410516691</v>
      </c>
      <c r="Z126" s="0" t="n">
        <f aca="false">V126+0.075*ABS(P126)/0.4*SIN(M126)</f>
        <v>2.47637883011317</v>
      </c>
      <c r="AA126" s="0" t="n">
        <f aca="false">W126+0.075*ABS(P126)/0.4*COS(M126)</f>
        <v>-20.0779491233176</v>
      </c>
    </row>
    <row r="127" customFormat="false" ht="13.8" hidden="false" customHeight="false" outlineLevel="0" collapsed="false">
      <c r="A127" s="1" t="n">
        <f aca="false">1+A126</f>
        <v>124</v>
      </c>
      <c r="B127" s="14" t="n">
        <f aca="false">PI()*A127/128</f>
        <v>3.04341788316511</v>
      </c>
      <c r="C127" s="0" t="n">
        <v>34.9984</v>
      </c>
      <c r="D127" s="0" t="n">
        <v>-37.7282</v>
      </c>
      <c r="E127" s="0" t="n">
        <v>-419.865</v>
      </c>
      <c r="F127" s="0" t="n">
        <v>-0.111328</v>
      </c>
      <c r="H127" s="0" t="n">
        <v>34.9984</v>
      </c>
      <c r="I127" s="0" t="n">
        <v>-9.53439</v>
      </c>
      <c r="J127" s="0" t="n">
        <v>-86.7763</v>
      </c>
      <c r="K127" s="0" t="n">
        <v>-1.13906</v>
      </c>
      <c r="M127" s="0" t="n">
        <f aca="false">B127</f>
        <v>3.04341788316511</v>
      </c>
      <c r="N127" s="0" t="n">
        <f aca="false">D127+I127</f>
        <v>-47.26259</v>
      </c>
      <c r="O127" s="0" t="n">
        <f aca="false">E127+J127</f>
        <v>-506.6413</v>
      </c>
      <c r="P127" s="0" t="n">
        <f aca="false">F127+K127</f>
        <v>-1.250388</v>
      </c>
      <c r="Q127" s="0" t="n">
        <f aca="false">ABS(P127/N127)</f>
        <v>0.0264561887107753</v>
      </c>
      <c r="R127" s="0" t="str">
        <f aca="false">IF(Q127&gt;0.4,"slip"," ")</f>
        <v> </v>
      </c>
      <c r="V127" s="0" t="n">
        <f aca="false">20*SIN(M127)</f>
        <v>1.96034280659122</v>
      </c>
      <c r="W127" s="0" t="n">
        <f aca="false">20*COS(M127)</f>
        <v>-19.9036945334439</v>
      </c>
      <c r="X127" s="0" t="n">
        <f aca="false">V127+0.075*ABS(N127)*SIN(M127)</f>
        <v>2.30778360031885</v>
      </c>
      <c r="Y127" s="0" t="n">
        <f aca="false">W127+0.075*ABS(N127)*COS(M127)</f>
        <v>-23.4313201117667</v>
      </c>
      <c r="Z127" s="0" t="n">
        <f aca="false">V127+0.075*ABS(P127)/0.4*SIN(M127)</f>
        <v>1.98332270460292</v>
      </c>
      <c r="AA127" s="0" t="n">
        <f aca="false">W127+0.075*ABS(P127)/0.4*COS(M127)</f>
        <v>-20.1370133534466</v>
      </c>
    </row>
    <row r="128" customFormat="false" ht="13.8" hidden="false" customHeight="false" outlineLevel="0" collapsed="false">
      <c r="A128" s="1" t="n">
        <f aca="false">1+A127</f>
        <v>125</v>
      </c>
      <c r="B128" s="14" t="n">
        <f aca="false">PI()*A128/128</f>
        <v>3.06796157577128</v>
      </c>
      <c r="C128" s="0" t="n">
        <v>35.2807</v>
      </c>
      <c r="D128" s="0" t="n">
        <v>-37.7066</v>
      </c>
      <c r="E128" s="0" t="n">
        <v>-419.288</v>
      </c>
      <c r="F128" s="0" t="n">
        <v>-0.0450091</v>
      </c>
      <c r="H128" s="0" t="n">
        <v>35.2807</v>
      </c>
      <c r="I128" s="0" t="n">
        <v>-9.42778</v>
      </c>
      <c r="J128" s="0" t="n">
        <v>-87.271</v>
      </c>
      <c r="K128" s="0" t="n">
        <v>-0.938864</v>
      </c>
      <c r="M128" s="0" t="n">
        <f aca="false">B128</f>
        <v>3.06796157577128</v>
      </c>
      <c r="N128" s="0" t="n">
        <f aca="false">D128+I128</f>
        <v>-47.13438</v>
      </c>
      <c r="O128" s="0" t="n">
        <f aca="false">E128+J128</f>
        <v>-506.559</v>
      </c>
      <c r="P128" s="0" t="n">
        <f aca="false">F128+K128</f>
        <v>-0.9838731</v>
      </c>
      <c r="Q128" s="0" t="n">
        <f aca="false">ABS(P128/N128)</f>
        <v>0.0208737889413205</v>
      </c>
      <c r="R128" s="0" t="str">
        <f aca="false">IF(Q128&gt;0.4,"slip"," ")</f>
        <v> </v>
      </c>
      <c r="V128" s="0" t="n">
        <f aca="false">20*SIN(M128)</f>
        <v>1.47129127199335</v>
      </c>
      <c r="W128" s="0" t="n">
        <f aca="false">20*COS(M128)</f>
        <v>-19.9458091335738</v>
      </c>
      <c r="X128" s="0" t="n">
        <f aca="false">V128+0.075*ABS(N128)*SIN(M128)</f>
        <v>1.73134777913642</v>
      </c>
      <c r="Y128" s="0" t="n">
        <f aca="false">W128+0.075*ABS(N128)*COS(M128)</f>
        <v>-23.4713091852338</v>
      </c>
      <c r="Z128" s="0" t="n">
        <f aca="false">V128+0.075*ABS(P128)/0.4*SIN(M128)</f>
        <v>1.48486218360066</v>
      </c>
      <c r="AA128" s="0" t="n">
        <f aca="false">W128+0.075*ABS(P128)/0.4*COS(M128)</f>
        <v>-20.1297854935512</v>
      </c>
    </row>
    <row r="129" customFormat="false" ht="13.8" hidden="false" customHeight="false" outlineLevel="0" collapsed="false">
      <c r="A129" s="1" t="n">
        <f aca="false">1+A128</f>
        <v>126</v>
      </c>
      <c r="B129" s="14" t="n">
        <f aca="false">PI()*A129/128</f>
        <v>3.09250526837745</v>
      </c>
      <c r="C129" s="0" t="n">
        <v>35.5629</v>
      </c>
      <c r="D129" s="0" t="n">
        <v>-37.6042</v>
      </c>
      <c r="E129" s="0" t="n">
        <v>-418.915</v>
      </c>
      <c r="F129" s="0" t="n">
        <v>-0.0639384</v>
      </c>
      <c r="H129" s="0" t="n">
        <v>35.5629</v>
      </c>
      <c r="I129" s="0" t="n">
        <v>-9.20648</v>
      </c>
      <c r="J129" s="0" t="n">
        <v>-87.3375</v>
      </c>
      <c r="K129" s="0" t="n">
        <v>-0.703486</v>
      </c>
      <c r="M129" s="0" t="n">
        <f aca="false">B129</f>
        <v>3.09250526837745</v>
      </c>
      <c r="N129" s="0" t="n">
        <f aca="false">D129+I129</f>
        <v>-46.81068</v>
      </c>
      <c r="O129" s="0" t="n">
        <f aca="false">E129+J129</f>
        <v>-506.2525</v>
      </c>
      <c r="P129" s="0" t="n">
        <f aca="false">F129+K129</f>
        <v>-0.7674244</v>
      </c>
      <c r="Q129" s="0" t="n">
        <f aca="false">ABS(P129/N129)</f>
        <v>0.0163942160207884</v>
      </c>
      <c r="R129" s="0" t="str">
        <f aca="false">IF(Q129&gt;0.4,"slip"," ")</f>
        <v> </v>
      </c>
      <c r="V129" s="0" t="n">
        <f aca="false">20*SIN(M129)</f>
        <v>0.981353486548359</v>
      </c>
      <c r="W129" s="0" t="n">
        <f aca="false">20*COS(M129)</f>
        <v>-19.9759091241034</v>
      </c>
      <c r="X129" s="0" t="n">
        <f aca="false">V129+0.075*ABS(N129)*SIN(M129)</f>
        <v>1.15362032664473</v>
      </c>
      <c r="Y129" s="0" t="n">
        <f aca="false">W129+0.075*ABS(N129)*COS(M129)</f>
        <v>-23.482481210544</v>
      </c>
      <c r="Z129" s="0" t="n">
        <f aca="false">V129+0.075*ABS(P129)/0.4*SIN(M129)</f>
        <v>0.988413936022756</v>
      </c>
      <c r="AA129" s="0" t="n">
        <f aca="false">W129+0.075*ABS(P129)/0.4*COS(M129)</f>
        <v>-20.1196278747974</v>
      </c>
    </row>
    <row r="130" customFormat="false" ht="13.8" hidden="false" customHeight="false" outlineLevel="0" collapsed="false">
      <c r="A130" s="1" t="n">
        <f aca="false">1+A129</f>
        <v>127</v>
      </c>
      <c r="B130" s="14" t="n">
        <f aca="false">PI()*A130/128</f>
        <v>3.11704896098362</v>
      </c>
      <c r="C130" s="0" t="n">
        <v>35.8452</v>
      </c>
      <c r="D130" s="0" t="n">
        <v>-37.6182</v>
      </c>
      <c r="E130" s="0" t="n">
        <v>-418.641</v>
      </c>
      <c r="F130" s="0" t="n">
        <v>-0.0165652</v>
      </c>
      <c r="H130" s="0" t="n">
        <v>35.8452</v>
      </c>
      <c r="I130" s="0" t="n">
        <v>-9.19028</v>
      </c>
      <c r="J130" s="0" t="n">
        <v>-87.6586</v>
      </c>
      <c r="K130" s="0" t="n">
        <v>-0.358145</v>
      </c>
      <c r="M130" s="0" t="n">
        <f aca="false">B130</f>
        <v>3.11704896098362</v>
      </c>
      <c r="N130" s="0" t="n">
        <f aca="false">D130+I130</f>
        <v>-46.80848</v>
      </c>
      <c r="O130" s="0" t="n">
        <f aca="false">E130+J130</f>
        <v>-506.2996</v>
      </c>
      <c r="P130" s="0" t="n">
        <f aca="false">F130+K130</f>
        <v>-0.3747102</v>
      </c>
      <c r="Q130" s="0" t="n">
        <f aca="false">ABS(P130/N130)</f>
        <v>0.00800517769429813</v>
      </c>
      <c r="R130" s="0" t="str">
        <f aca="false">IF(Q130&gt;0.4,"slip"," ")</f>
        <v> </v>
      </c>
      <c r="V130" s="0" t="n">
        <f aca="false">20*SIN(M130)</f>
        <v>0.490824570458247</v>
      </c>
      <c r="W130" s="0" t="n">
        <f aca="false">20*COS(M130)</f>
        <v>-19.9939763739241</v>
      </c>
      <c r="X130" s="0" t="n">
        <f aca="false">V130+0.075*ABS(N130)*SIN(M130)</f>
        <v>0.576979890795009</v>
      </c>
      <c r="Y130" s="0" t="n">
        <f aca="false">W130+0.075*ABS(N130)*COS(M130)</f>
        <v>-23.5035550359964</v>
      </c>
      <c r="Z130" s="0" t="n">
        <f aca="false">V130+0.075*ABS(P130)/0.4*SIN(M130)</f>
        <v>0.492548792079759</v>
      </c>
      <c r="AA130" s="0" t="n">
        <f aca="false">W130+0.075*ABS(P130)/0.4*COS(M130)</f>
        <v>-20.0642133759791</v>
      </c>
    </row>
    <row r="131" customFormat="false" ht="13.8" hidden="false" customHeight="false" outlineLevel="0" collapsed="false">
      <c r="A131" s="1" t="n">
        <f aca="false">1+A130</f>
        <v>128</v>
      </c>
      <c r="B131" s="14" t="n">
        <f aca="false">PI()*A131/128</f>
        <v>3.14159265358979</v>
      </c>
      <c r="C131" s="0" t="n">
        <v>36.1274</v>
      </c>
      <c r="D131" s="0" t="n">
        <v>-37.555</v>
      </c>
      <c r="E131" s="0" t="n">
        <v>-418.57</v>
      </c>
      <c r="F131" s="0" t="n">
        <v>-0.064836</v>
      </c>
      <c r="H131" s="0" t="n">
        <v>36.1274</v>
      </c>
      <c r="I131" s="0" t="n">
        <v>-9.08186</v>
      </c>
      <c r="J131" s="0" t="n">
        <v>-87.5444</v>
      </c>
      <c r="K131" s="0" t="n">
        <v>-0.097711</v>
      </c>
      <c r="M131" s="0" t="n">
        <f aca="false">B131</f>
        <v>3.14159265358979</v>
      </c>
      <c r="N131" s="0" t="n">
        <f aca="false">D131+I131</f>
        <v>-46.63686</v>
      </c>
      <c r="O131" s="0" t="n">
        <f aca="false">E131+J131</f>
        <v>-506.1144</v>
      </c>
      <c r="P131" s="0" t="n">
        <f aca="false">F131+K131</f>
        <v>-0.162547</v>
      </c>
      <c r="Q131" s="0" t="n">
        <f aca="false">ABS(P131/N131)</f>
        <v>0.00348537615954419</v>
      </c>
      <c r="R131" s="0" t="str">
        <f aca="false">IF(Q131&gt;0.4,"slip"," ")</f>
        <v> </v>
      </c>
      <c r="V131" s="0" t="n">
        <f aca="false">20*SIN(M131)</f>
        <v>2.44929359829471E-015</v>
      </c>
      <c r="W131" s="0" t="n">
        <f aca="false">20*COS(M131)</f>
        <v>-20</v>
      </c>
      <c r="X131" s="0" t="n">
        <f aca="false">V131+0.075*ABS(N131)*SIN(M131)</f>
        <v>2.87764620820433E-015</v>
      </c>
      <c r="Y131" s="0" t="n">
        <f aca="false">W131+0.075*ABS(N131)*COS(M131)</f>
        <v>-23.4977645</v>
      </c>
      <c r="Z131" s="0" t="n">
        <f aca="false">V131+0.075*ABS(P131)/0.4*SIN(M131)</f>
        <v>2.45302602323085E-015</v>
      </c>
      <c r="AA131" s="0" t="n">
        <f aca="false">W131+0.075*ABS(P131)/0.4*COS(M131)</f>
        <v>-20.0304775625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PIEAABQSwMEFAACAAgATEirUAZxkSKoAAAA+AAAABIAHABDb25maWcvUGFja2FnZS54bWwgohgAKKAUAAAAAAAAAAAAAAAAAAAAAAAAAAAAhY/BCoJAFEV/RWbvvFEJTJ7jolWQEBTRdhgnHdIxdGz8txZ9Ur+QUFa7lvdyLpz7uN0xG5vau6qu161JSUAZ8ZSRbaFNmZLBnvyYZBy3Qp5FqbwJNn0y9jollbWXBMA5R11E266EkLEAjvlmJyvVCF+b3gojFfmsiv8rwvHwkuEhjRldxCyiSxYgzDXm2nyRcDKmDOGnxNVQ26FTXFt/vUeYI8L7BX8CUEsDBBQAAgAIAExIq1A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MSKtQvFp3++gBAABxBgAAEwAcAEZvcm11bGFzL1NlY3Rpb24xLm0gohgAKKAUAAAAAAAAAAAAAAAAAAAAAAAAAAAAzVNfa9swEH8P5Dsc7osNJuBsfVnpQ5suLJCyLc72soyi2Jfk2Fky0tmrG/Ldp8TpEkbH2MAwPVhYurvfnzs5zISMhrTdk6t+r99zG2Uxh5KNPJAWuAZG6ffAr/eW1qTRH83VknEwtqYYGa4K7cLt1N+4w9EtaWWbcEw+ZGS0oBYXBqM3i08OrVswalObxR26b2LKxb2y2eIZbSCPEkQx6Ir5+ZsML4fRLopbDhfBxFd0op48YwLFT0oQcgKmGplN8JPdB0/FCL5DlXvY8Eg+hi/HixvmNFOsrLsWW+HXE8K9yWlFmRIDQuVZyblV2q2MPaqeNyW68I+M4u02uLEZTFGvZXMRilpGI1OUkCRgVpCKRecgHDVMOrcelyNoo17MGg7/JSv5fVYQg3glIPgouzOjZ7TeINSV9wosFcY5PFmRIvupmZnvewN+NSwGVNkGtBGYkpPBxL0tSmnCw88MC1PjvZJsQ3o9ESxcOMPM2HwwJuT8s+LK2/rgx2AbBO0U7KLoxCut8pxq8g5nho3WCkjDUjn03kOOTAWJp2LP2ZZM0jYtfFlYDP97jw4aBG0rZu6bddvctWrRhkFbx8d93OtKpdm/PlcfXOxYWefmDZLuIYbdQ7zqHuJ19xCXwS7q90j//XO8+gFQSwECLQAUAAIACABMSKtQBnGRIqgAAAD4AAAAEgAAAAAAAAAAAAAAAAAAAAAAQ29uZmlnL1BhY2thZ2UueG1sUEsBAi0AFAACAAgATEirUA/K6aukAAAA6QAAABMAAAAAAAAAAAAAAAAA9AAAAFtDb250ZW50X1R5cGVzXS54bWxQSwECLQAUAAIACABMSKtQvFp3++gBAABxBgAAEwAAAAAAAAAAAAAAAADlAQAARm9ybXVsYXMvU2VjdGlvbjEubVBLBQYAAAAAAwADAMIAAAAaBAAAAAAQAQAA77u/PD94bWwgdmVyc2lvbj0iMS4wIiBlbmNvZGluZz0idXRmLTgiPz48UGVybWlzc2lvbkxpc3QgeG1sbnM6eHNpPSJodHRwOi8vd3d3LnczLm9yZy8yMDAxL1hNTFNjaGVtYS1pbnN0YW5jZSIgeG1sbnM6eHNkPSJodHRwOi8vd3d3LnczLm9yZy8yMDAxL1hNTFNjaGVtYSI+PENhbkV2YWx1YXRlRnV0dXJlUGFja2FnZXM+ZmFsc2U8L0NhbkV2YWx1YXRlRnV0dXJlUGFja2FnZXM+PEZpcmV3YWxsRW5hYmxlZD50cnVlPC9GaXJld2FsbEVuYWJsZWQ+PC9QZXJtaXNzaW9uTGlzdD4uEwAAAAAAAAwTAADvu788P3htbCB2ZXJzaW9uPSIxLjAiIGVuY29kaW5nPSJ1dGYtOCI/PjxMb2NhbFBhY2thZ2VNZXRhZGF0YUZpbGUgeG1sbnM6eHNpPSJodHRwOi8vd3d3LnczLm9yZy8yMDAxL1hNTFNjaGVtYS1pbnN0YW5jZSIgeG1sbnM6eHNkPSJodHRwOi8vd3d3LnczLm9yZy8yMDAxL1hNTFNjaGVtYSI+PEl0ZW1zPjxJdGVtPjxJdGVtTG9jYXRpb24+PEl0ZW1UeXBlPkFsbEZvcm11bGFzPC9JdGVtVHlwZT48SXRlbVBhdGggLz48L0l0ZW1Mb2NhdGlvbj48U3RhYmxlRW50cmllcz48RW50cnkgVHlwZT0iUmVsYXRpb25zaGlwcyIgVmFsdWU9InNBQUFBQUE9PSIgLz48L1N0YWJsZUVudHJpZXM+PC9JdGVtPjxJdGVtPjxJdGVtTG9jYXRpb24+PEl0ZW1UeXBlPkZvcm11bGE8L0l0ZW1UeXBlPjxJdGVtUGF0aD5TZWN0aW9uMS9wbG90X2ludDwvSXRlbVBhdGg+PC9JdGVtTG9jYXRpb24+PFN0YWJsZUVudHJpZXM+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emlvbmUiIC8+PEVudHJ5IFR5cGU9IkZpbGxlZENvbXBsZXRlUmVzdWx0VG9Xb3Jrc2hlZXQiIFZhbHVlPSJsMSIgLz48RW50cnkgVHlwZT0iQWRkZWRUb0RhdGFNb2RlbCIgVmFsdWU9ImwwIiAvPjxFbnRyeSBUeXBlPSJGaWxsQ291bnQiIFZhbHVlPSJsMTI5IiAvPjxFbnRyeSBUeXBlPSJGaWxsRXJyb3JDb2RlIiBWYWx1ZT0ic1Vua25vd24iIC8+PEVudHJ5IFR5cGU9IkZpbGxFcnJvckNvdW50IiBWYWx1ZT0ibDAiIC8+PEVudHJ5IFR5cGU9IkZpbGxMYXN0VXBkYXRlZCIgVmFsdWU9ImQyMDIwLTA1LTExVDA2OjUxOjQwLjI3NzkxNzlaIiAvPjxFbnRyeSBUeXBlPSJGaWxsQ29sdW1uVHlwZXMiIFZhbHVlPSJzQmdZR0JnWUciIC8+PEVudHJ5IFR5cGU9IkZpbGxDb2x1bW5OYW1lcyIgVmFsdWU9InNbJnF1b3Q7QXJjIExlbmd0aFx0Q29tcCAxMSBvZiBTdHJlc3MgKEN5bGluZHJpY2FsKSBcdEFyYyBMZW5ndGhcdENvbXAgMjIgb2YgU3RyZXNzIChDeWxpbmQmcXVvdDssJnF1b3Q7QXJjIExlbmd0aFx0Q29tcCAxMSBvZiBTdHJlc3MgKEN5bGluZHJpY2FsKSBcdEFyYyBMZW5ndGhcdENvbXAgMjIgb2YgU3RyZXNzIChDeWxpLjEmcXVvdDssJnF1b3Q7QXJjIExlbmd0aFx0Q29tcCAxMSBvZiBTdHJlc3MgKEN5bGluZHJpY2FsKSBcdEFyYyBMZW5ndGhcdENvbXAgMjIgb2YgU3RyZXNzIChDeWxpLjImcXVvdDssJnF1b3Q7QXJjIExlbmd0aFx0Q29tcCAxMSBvZiBTdHJlc3MgKEN5bGluZHJpY2FsKSBcdEFyYyBMZW5ndGhcdENvbXAgMjIgb2YgU3RyZXNzIChDeWxpLjMmcXVvdDssJnF1b3Q7QXJjIExlbmd0aFx0Q29tcCAxMSBvZiBTdHJlc3MgKEN5bGluZHJpY2FsKSBcdEFyYyBMZW5ndGhcdENvbXAgMjIgb2YgU3RyZXNzIChDeWxpLjQmcXVvdDssJnF1b3Q7QXJjIExlbmd0aFx0Q29tcCAxMSBvZiBTdHJlc3MgKEN5bGluZHJpY2FsKSBcdEFyYyBMZW5ndGhcdENvbXAgMjIgb2YgU3RyZXNzIChDeWxpLjUmcXVvdDtd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wbG90X2ludC9TdWRkaXZpZGkgY29sb25uYSBpbiBiYXNlIGFsIGRlbGltaXRhdG9yZS57QXJjIExlbmd0aFx0Q29tcCAxMSBvZiBTdHJlc3MgKEN5bGluZHJpY2FsKSBcdEFyYyBMZW5ndGhcdENvbXAgMjIgb2YgU3RyZXNzIChDeWxpbmQsMH0mcXVvdDssJnF1b3Q7U2VjdGlvbjEvcGxvdF9pbnQvU3VkZGl2aWRpIGNvbG9ubmEgaW4gYmFzZSBhbCBkZWxpbWl0YXRvcmUue0FyYyBMZW5ndGhcdENvbXAgMTEgb2YgU3RyZXNzIChDeWxpbmRyaWNhbCkgXHRBcmMgTGVuZ3RoXHRDb21wIDIyIG9mIFN0cmVzcyAoQ3lsaS4xLDF9JnF1b3Q7LCZxdW90O1NlY3Rpb24xL3Bsb3RfaW50L1N1ZGRpdmlkaSBjb2xvbm5hIGluIGJhc2UgYWwgZGVsaW1pdGF0b3JlLntBcmMgTGVuZ3RoXHRDb21wIDExIG9mIFN0cmVzcyAoQ3lsaW5kcmljYWwpIFx0QXJjIExlbmd0aFx0Q29tcCAyMiBvZiBTdHJlc3MgKEN5bGkuMiwyfSZxdW90OywmcXVvdDtTZWN0aW9uMS9wbG90X2ludC9TdWRkaXZpZGkgY29sb25uYSBpbiBiYXNlIGFsIGRlbGltaXRhdG9yZS57QXJjIExlbmd0aFx0Q29tcCAxMSBvZiBTdHJlc3MgKEN5bGluZHJpY2FsKSBcdEFyYyBMZW5ndGhcdENvbXAgMjIgb2YgU3RyZXNzIChDeWxpLjMsM30mcXVvdDssJnF1b3Q7U2VjdGlvbjEvcGxvdF9pbnQvU3VkZGl2aWRpIGNvbG9ubmEgaW4gYmFzZSBhbCBkZWxpbWl0YXRvcmUue0FyYyBMZW5ndGhcdENvbXAgMTEgb2YgU3RyZXNzIChDeWxpbmRyaWNhbCkgXHRBcmMgTGVuZ3RoXHRDb21wIDIyIG9mIFN0cmVzcyAoQ3lsaS40LDR9JnF1b3Q7LCZxdW90O1NlY3Rpb24xL3Bsb3RfaW50L1N1ZGRpdmlkaSBjb2xvbm5hIGluIGJhc2UgYWwgZGVsaW1pdGF0b3JlLntBcmMgTGVuZ3RoXHRDb21wIDExIG9mIFN0cmVzcyAoQ3lsaW5kcmljYWwpIFx0QXJjIExlbmd0aFx0Q29tcCAyMiBvZiBTdHJlc3MgKEN5bGkuNSw1fSZxdW90O10sJnF1b3Q7Q29sdW1uQ291bnQmcXVvdDs6NiwmcXVvdDtLZXlDb2x1bW5OYW1lcyZxdW90OzpbXSwmcXVvdDtDb2x1bW5JZGVudGl0aWVzJnF1b3Q7OlsmcXVvdDtTZWN0aW9uMS9wbG90X2ludC9TdWRkaXZpZGkgY29sb25uYSBpbiBiYXNlIGFsIGRlbGltaXRhdG9yZS57QXJjIExlbmd0aFx0Q29tcCAxMSBvZiBTdHJlc3MgKEN5bGluZHJpY2FsKSBcdEFyYyBMZW5ndGhcdENvbXAgMjIgb2YgU3RyZXNzIChDeWxpbmQsMH0mcXVvdDssJnF1b3Q7U2VjdGlvbjEvcGxvdF9pbnQvU3VkZGl2aWRpIGNvbG9ubmEgaW4gYmFzZSBhbCBkZWxpbWl0YXRvcmUue0FyYyBMZW5ndGhcdENvbXAgMTEgb2YgU3RyZXNzIChDeWxpbmRyaWNhbCkgXHRBcmMgTGVuZ3RoXHRDb21wIDIyIG9mIFN0cmVzcyAoQ3lsaS4xLDF9JnF1b3Q7LCZxdW90O1NlY3Rpb24xL3Bsb3RfaW50L1N1ZGRpdmlkaSBjb2xvbm5hIGluIGJhc2UgYWwgZGVsaW1pdGF0b3JlLntBcmMgTGVuZ3RoXHRDb21wIDExIG9mIFN0cmVzcyAoQ3lsaW5kcmljYWwpIFx0QXJjIExlbmd0aFx0Q29tcCAyMiBvZiBTdHJlc3MgKEN5bGkuMiwyfSZxdW90OywmcXVvdDtTZWN0aW9uMS9wbG90X2ludC9TdWRkaXZpZGkgY29sb25uYSBpbiBiYXNlIGFsIGRlbGltaXRhdG9yZS57QXJjIExlbmd0aFx0Q29tcCAxMSBvZiBTdHJlc3MgKEN5bGluZHJpY2FsKSBcdEFyYyBMZW5ndGhcdENvbXAgMjIgb2YgU3RyZXNzIChDeWxpLjMsM30mcXVvdDssJnF1b3Q7U2VjdGlvbjEvcGxvdF9pbnQvU3VkZGl2aWRpIGNvbG9ubmEgaW4gYmFzZSBhbCBkZWxpbWl0YXRvcmUue0FyYyBMZW5ndGhcdENvbXAgMTEgb2YgU3RyZXNzIChDeWxpbmRyaWNhbCkgXHRBcmMgTGVuZ3RoXHRDb21wIDIyIG9mIFN0cmVzcyAoQ3lsaS40LDR9JnF1b3Q7LCZxdW90O1NlY3Rpb24xL3Bsb3RfaW50L1N1ZGRpdmlkaSBjb2xvbm5hIGluIGJhc2UgYWwgZGVsaW1pdGF0b3JlLntBcmMgTGVuZ3RoXHRDb21wIDExIG9mIFN0cmVzcyAoQ3lsaW5kcmljYWwpIFx0QXJjIExlbmd0aFx0Q29tcCAyMiBvZiBTdHJlc3MgKEN5bGkuNSw1fSZxdW90O10sJnF1b3Q7UmVsYXRpb25zaGlwSW5mbyZxdW90OzpbXX0iIC8+PC9TdGFibGVFbnRyaWVzPjwvSXRlbT48SXRlbT48SXRlbUxvY2F0aW9uPjxJdGVtVHlwZT5Gb3JtdWxhPC9JdGVtVHlwZT48SXRlbVBhdGg+U2VjdGlvbjEvcGxvdF9pbnQvT3JpZ2luZTwvSXRlbVBhdGg+PC9JdGVtTG9jYXRpb24+PFN0YWJsZUVudHJpZXMgLz48L0l0ZW0+PEl0ZW0+PEl0ZW1Mb2NhdGlvbj48SXRlbVR5cGU+Rm9ybXVsYTwvSXRlbVR5cGU+PEl0ZW1QYXRoPlNlY3Rpb24xL3Bsb3RfaW50L0ludGVzdGF6aW9uaSUyMGFsemF0ZSUyMGRpJTIwbGl2ZWxsbzwvSXRlbVBhdGg+PC9JdGVtTG9jYXRpb24+PFN0YWJsZUVudHJpZXMgLz48L0l0ZW0+PEl0ZW0+PEl0ZW1Mb2NhdGlvbj48SXRlbVR5cGU+Rm9ybXVsYTwvSXRlbVR5cGU+PEl0ZW1QYXRoPlNlY3Rpb24xL3Bsb3RfaW50L01vZGlmaWNhdG8lMjB0aXBvPC9JdGVtUGF0aD48L0l0ZW1Mb2NhdGlvbj48U3RhYmxlRW50cmllcyAvPjwvSXRlbT48SXRlbT48SXRlbUxvY2F0aW9uPjxJdGVtVHlwZT5Gb3JtdWxhPC9JdGVtVHlwZT48SXRlbVBhdGg+U2VjdGlvbjEvcGxvdF9pbnQvUmlnaGUlMjB2dW90ZSUyMHJpbW9zc2U8L0l0ZW1QYXRoPjwvSXRlbUxvY2F0aW9uPjxTdGFibGVFbnRyaWVzIC8+PC9JdGVtPjxJdGVtPjxJdGVtTG9jYXRpb24+PEl0ZW1UeXBlPkZvcm11bGE8L0l0ZW1UeXBlPjxJdGVtUGF0aD5TZWN0aW9uMS9wbG90X2ludC9TdWRkaXZpZGklMjBjb2xvbm5hJTIwaW4lMjBiYXNlJTIwYWwlMjBkZWxpbWl0YXRvcmU8L0l0ZW1QYXRoPjwvSXRlbUxvY2F0aW9uPjxTdGFibGVFbnRyaWVzIC8+PC9JdGVtPjwvSXRlbXM+PC9Mb2NhbFBhY2thZ2VNZXRhZGF0YUZpbGU+FgAAAFBLBQYAAAAAAAAAAAAAAAAAAAAAAAAmAQAAAQAAANCMnd8BFdERjHoAwE/Cl+sBAAAA+YZUTRThE0qr4II3mJ3nRwAAAAACAAAAAAAQZgAAAAEAACAAAAC5igjlCCn+k0Gzo5KMGASz8iNy61Jur8IpmSQQPH9kFwAAAAAOgAAAAAIAACAAAADLAbR27OUf71edRI/VF8efC4U2utaaO3XNVZyin+zVM1AAAAAjEcuEyxMQTx2O4Cv1mDZtJq3L7eXSKBUojU66oDmCpgFlKdjOyT88M1CguPQ3eSRWAXUDovR8Bnxg3CJ46pCKeQ/S8FnteCoZN+G7PLTVIUAAAAAY/SeqC8exjYf4j6B77GmODdh0zTU1zrXNCc5AKdtyEKwz+EOwVUNpS2RBu8oo0S8/p5qRk5ylrfo3k/NorDLj</DataMashup>
</file>

<file path=customXml/itemProps1.xml><?xml version="1.0" encoding="utf-8"?>
<ds:datastoreItem xmlns:ds="http://schemas.openxmlformats.org/officeDocument/2006/customXml" ds:itemID="{DBF58EFF-9C2E-407C-8CB5-77E2BAF08C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Andrea Ferrari</dc:creator>
  <dc:description/>
  <dc:language>en-US</dc:language>
  <cp:lastModifiedBy/>
  <dcterms:modified xsi:type="dcterms:W3CDTF">2025-12-10T19:18:17Z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